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<sst xmlns="http://schemas.openxmlformats.org/spreadsheetml/2006/main" count="14975" uniqueCount="425">
  <si>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</si>
  <si>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</si>
  <si>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</si>
  <si>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</si>
  <si>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</si>
  <si>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</si>
  <si>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</si>
  <si>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</si>
  <si>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</si>
  <si>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</si>
  <si>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</si>
  <si>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</si>
  <si>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</si>
  <si>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</si>
  <si>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</si>
  <si>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</si>
  <si>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</si>
  <si>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</si>
  <si>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</si>
  <si>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</si>
  <si>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</si>
  <si>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</si>
  <si>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</si>
  <si>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</si>
  <si>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</si>
  <si>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</si>
  <si>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</si>
  <si>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</si>
  <si>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</si>
  <si>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</si>
  <si>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</si>
  <si>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</si>
  <si>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</si>
  <si>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</si>
  <si>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</si>
  <si>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</si>
  <si>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</si>
  <si>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</si>
  <si>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</si>
  <si>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</si>
  <si>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</si>
  <si>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</si>
  <si>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</si>
  <si>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</si>
  <si>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</si>
  <si>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</si>
  <si>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</si>
  <si>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</si>
  <si>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</si>
  <si>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</si>
  <si>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</si>
  <si>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</si>
  <si>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</si>
  <si>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</si>
  <si>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</si>
  <si>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</si>
  <si>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</si>
  <si>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</si>
  <si>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</si>
  <si>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</si>
  <si>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</si>
  <si>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</si>
  <si>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</si>
  <si>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</si>
  <si>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</si>
  <si>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</si>
  <si>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</si>
  <si>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</si>
  <si>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</si>
  <si>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</si>
  <si>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</si>
  <si>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</si>
  <si>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</si>
  <si>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</si>
  <si>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</si>
  <si>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</si>
  <si>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</si>
  <si>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</si>
  <si>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</si>
  <si>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</si>
  <si>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</si>
  <si>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</si>
  <si>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</si>
  <si>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</si>
  <si>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</si>
  <si>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</si>
  <si>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</si>
  <si>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</si>
  <si>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</si>
  <si>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</si>
  <si>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</si>
  <si>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</si>
  <si>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</si>
  <si>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</si>
  <si>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</si>
  <si>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</si>
  <si>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</si>
  <si>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</si>
  <si>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</si>
  <si>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</si>
  <si>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</si>
  <si>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</si>
  <si>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</si>
  <si>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</si>
  <si>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</si>
  <si>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</si>
  <si>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</si>
  <si>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</si>
  <si>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</si>
  <si>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</si>
  <si>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</si>
  <si>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</si>
  <si>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</si>
  <si>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</si>
  <si>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</si>
  <si>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</si>
  <si>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</si>
  <si>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</si>
  <si>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</si>
  <si>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</si>
  <si>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</si>
  <si>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</si>
  <si>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</si>
  <si>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</si>
  <si>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</si>
  <si>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</si>
  <si>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</si>
  <si>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</si>
  <si>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</si>
  <si>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</si>
  <si>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</si>
  <si>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</si>
  <si>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</si>
  <si>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</si>
  <si>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</si>
  <si>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</si>
  <si>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</si>
  <si>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</si>
  <si>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</si>
  <si>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</si>
  <si>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</si>
  <si>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</si>
  <si>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</si>
  <si>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</si>
  <si>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</si>
  <si>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</si>
  <si>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</si>
  <si>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</si>
  <si>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</si>
  <si>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</si>
  <si>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</si>
  <si>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</si>
  <si>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</si>
  <si>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</si>
  <si>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</si>
  <si>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</si>
  <si>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</si>
  <si>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</si>
  <si>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</si>
  <si>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</si>
  <si>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</si>
  <si>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</si>
  <si>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</si>
  <si>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</si>
  <si>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</si>
  <si>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</si>
  <si>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</si>
  <si>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</si>
  <si>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</si>
  <si>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</si>
  <si>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</si>
  <si>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</si>
  <si>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</si>
  <si>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</si>
  <si>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</si>
  <si>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</si>
  <si>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</si>
  <si>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</si>
  <si>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</si>
  <si>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</si>
  <si>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</si>
  <si>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</si>
  <si>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</si>
  <si>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</si>
  <si>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</si>
  <si>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</si>
  <si>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</si>
  <si>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</si>
  <si>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</si>
  <si>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</si>
  <si>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</si>
  <si>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</si>
  <si>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</si>
  <si>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</si>
  <si>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</si>
  <si>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</si>
  <si>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</si>
  <si>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</si>
  <si>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</si>
  <si>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</si>
  <si>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</si>
  <si>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</si>
  <si>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</si>
  <si>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</si>
  <si>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</si>
  <si>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</si>
  <si>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</si>
  <si>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</si>
  <si>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</si>
  <si>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</si>
  <si>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</si>
  <si>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</si>
  <si>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</si>
  <si>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</si>
  <si>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</si>
  <si>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</si>
  <si>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</si>
  <si>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</si>
  <si>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</si>
  <si>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</si>
  <si>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</si>
  <si>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</si>
  <si>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</si>
  <si>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</si>
  <si>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</si>
  <si>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</si>
  <si>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</si>
  <si>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</si>
  <si>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</si>
  <si>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</si>
  <si>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</si>
  <si>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</si>
  <si>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</si>
  <si>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</si>
  <si>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</si>
  <si>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</si>
  <si>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</si>
  <si>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</si>
  <si>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</si>
  <si>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</si>
  <si>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</si>
  <si>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</si>
  <si>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</si>
  <si>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</si>
  <si>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</si>
  <si>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</si>
  <si>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</si>
  <si>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</si>
  <si>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</si>
  <si>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</si>
  <si>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</si>
  <si>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</si>
  <si>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</si>
  <si>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</si>
  <si>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</si>
  <si>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</si>
  <si>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</si>
  <si>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</si>
  <si>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</si>
  <si>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</si>
  <si>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</si>
  <si>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</si>
  <si>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</si>
  <si>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</si>
  <si>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</si>
  <si>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</si>
  <si>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</si>
  <si>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</si>
  <si>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</si>
  <si>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</si>
  <si>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</si>
  <si>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</si>
  <si>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</si>
  <si>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</si>
  <si>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</si>
  <si>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</si>
  <si>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</si>
  <si>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</si>
  <si>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</si>
  <si>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</si>
  <si>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</si>
  <si>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</si>
  <si>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</si>
  <si>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</si>
  <si>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</si>
  <si>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</si>
  <si>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</si>
  <si>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</si>
  <si>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</si>
  <si>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</si>
  <si>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</si>
  <si>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</si>
  <si>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</si>
  <si>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</si>
  <si>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</si>
  <si>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</si>
  <si>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</si>
  <si>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</si>
  <si>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</si>
  <si>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</si>
  <si>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</si>
  <si>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</si>
  <si>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</si>
  <si>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</si>
  <si>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</si>
  <si>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</si>
  <si>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</si>
  <si>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</si>
  <si>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</si>
  <si>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</si>
  <si>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</si>
  <si>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</si>
  <si>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</si>
  <si>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</si>
  <si>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</si>
  <si>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</si>
  <si>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</si>
  <si>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</si>
  <si>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</si>
  <si>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</si>
  <si>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</si>
  <si>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</si>
  <si>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</si>
  <si>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</si>
  <si>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</si>
  <si>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</si>
  <si>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</si>
  <si>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</si>
  <si>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</si>
  <si>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</si>
  <si>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</si>
  <si>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</si>
  <si>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</si>
  <si>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</si>
  <si>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</si>
  <si>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</si>
  <si>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</si>
  <si>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</si>
  <si>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</si>
  <si>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</si>
  <si>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</si>
  <si>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</si>
  <si>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</si>
  <si>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</si>
  <si>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</si>
  <si>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</si>
  <si>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</si>
  <si>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</si>
  <si>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</si>
  <si>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</si>
  <si>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</si>
  <si>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</si>
  <si>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</si>
  <si>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</si>
  <si>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</si>
  <si>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</si>
  <si>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</si>
  <si>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</si>
  <si>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</si>
  <si>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</si>
  <si>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</si>
  <si>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</si>
  <si>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</si>
  <si>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</si>
  <si>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</si>
  <si>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</si>
  <si>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</si>
  <si>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</si>
  <si>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</si>
  <si>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</si>
  <si>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</si>
  <si>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</si>
  <si>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</si>
  <si>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</si>
  <si>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</si>
  <si>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</si>
  <si>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</si>
  <si>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</si>
  <si>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</si>
  <si>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</si>
  <si>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</si>
  <si>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</si>
  <si>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</si>
  <si>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</si>
  <si>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</si>
  <si>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</si>
  <si>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</si>
  <si>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</si>
  <si>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</si>
  <si>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</si>
  <si>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</si>
  <si>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</si>
  <si>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</si>
  <si>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</si>
  <si>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</si>
  <si>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</si>
  <si>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</si>
  <si>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</si>
  <si>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</si>
  <si>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</si>
  <si>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</si>
  <si>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</si>
  <si>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</si>
  <si>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</si>
  <si>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</si>
  <si>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</si>
  <si>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</si>
  <si>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</si>
  <si>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</si>
  <si>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</si>
  <si>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</si>
  <si>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за  І квартал 2017 року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</si>
  <si>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</si>
  <si>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"10"__квітня___ 2017__р.</t>
  </si>
  <si>
    <t>"13"__квітня___ 2017__р.</t>
  </si>
  <si>
    <t>1011010  "Дошкільна освіта"</t>
  </si>
  <si>
    <t>1011020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</si>
  <si>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</si>
  <si>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</si>
  <si>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1011090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</si>
  <si>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1011040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</si>
  <si>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1011170 "Методичне забезпечення діяльності навчальних закладів та інші заходи в галузі освіти"</t>
  </si>
  <si>
    <t>1011120  "Підготовка кадрів вищими навчальними закладами І і ІІ рівнів акредитації"</t>
  </si>
  <si>
    <t>1011210  "Утримання інших закладів освіти"</t>
  </si>
  <si>
    <t xml:space="preserve">  1011100  "Підготовка робітничих кадрів закладами професійно-технічної освіти"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</si>
</sst>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1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1" fontId="18" fillId="0" borderId="10" xfId="0" applyNumberFormat="1" applyFont="1" applyBorder="1" applyAlignment="1" applyProtection="1">
      <alignment horizontal="center"/>
      <protection locked="0"/>
    </xf>
    <xf numFmtId="171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 applyProtection="1">
      <alignment horizontal="center"/>
      <protection/>
    </xf>
    <xf numFmtId="171" fontId="18" fillId="0" borderId="10" xfId="0" applyNumberFormat="1" applyFont="1" applyBorder="1" applyAlignment="1">
      <alignment/>
    </xf>
    <xf numFmtId="171" fontId="9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>
      <alignment horizontal="center"/>
    </xf>
    <xf numFmtId="171" fontId="9" fillId="0" borderId="10" xfId="0" applyNumberFormat="1" applyFont="1" applyBorder="1" applyAlignment="1" applyProtection="1">
      <alignment horizontal="center"/>
      <protection/>
    </xf>
    <xf numFmtId="171" fontId="30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 applyProtection="1">
      <alignment horizontal="center"/>
      <protection/>
    </xf>
    <xf numFmtId="171" fontId="32" fillId="0" borderId="10" xfId="0" applyNumberFormat="1" applyFont="1" applyBorder="1" applyAlignment="1" applyProtection="1">
      <alignment horizontal="center"/>
      <protection locked="0"/>
    </xf>
    <xf numFmtId="171" fontId="19" fillId="0" borderId="10" xfId="0" applyNumberFormat="1" applyFont="1" applyBorder="1" applyAlignment="1" applyProtection="1">
      <alignment horizontal="center"/>
      <protection locked="0"/>
    </xf>
    <xf numFmtId="171" fontId="31" fillId="0" borderId="10" xfId="0" applyNumberFormat="1" applyFont="1" applyBorder="1" applyAlignment="1" applyProtection="1">
      <alignment horizontal="center"/>
      <protection locked="0"/>
    </xf>
    <xf numFmtId="171" fontId="30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171" fontId="18" fillId="0" borderId="10" xfId="0" applyNumberFormat="1" applyFont="1" applyBorder="1" applyAlignment="1" applyProtection="1">
      <alignment horizontal="center" vertical="center"/>
      <protection locked="0"/>
    </xf>
    <xf numFmtId="171" fontId="18" fillId="0" borderId="10" xfId="0" applyNumberFormat="1" applyFont="1" applyBorder="1" applyAlignment="1">
      <alignment horizontal="center" vertical="center"/>
    </xf>
    <xf numFmtId="171" fontId="18" fillId="0" borderId="10" xfId="0" applyNumberFormat="1" applyFont="1" applyBorder="1" applyAlignment="1" applyProtection="1">
      <alignment horizontal="center" vertical="center"/>
      <protection/>
    </xf>
    <xf numFmtId="171" fontId="9" fillId="0" borderId="10" xfId="0" applyNumberFormat="1" applyFont="1" applyBorder="1" applyAlignment="1" applyProtection="1">
      <alignment horizontal="center" vertical="center"/>
      <protection locked="0"/>
    </xf>
    <xf numFmtId="171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 applyProtection="1">
      <alignment horizontal="center" vertical="center"/>
      <protection/>
    </xf>
    <xf numFmtId="171" fontId="30" fillId="0" borderId="10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1" fontId="30" fillId="0" borderId="36" xfId="0" applyNumberFormat="1" applyFont="1" applyBorder="1" applyAlignment="1" applyProtection="1">
      <alignment horizontal="center" vertical="center"/>
      <protection locked="0"/>
    </xf>
    <xf numFmtId="171" fontId="9" fillId="0" borderId="36" xfId="0" applyNumberFormat="1" applyFont="1" applyBorder="1" applyAlignment="1" applyProtection="1">
      <alignment horizontal="center" vertical="center"/>
      <protection locked="0"/>
    </xf>
    <xf numFmtId="171" fontId="18" fillId="0" borderId="36" xfId="0" applyNumberFormat="1" applyFont="1" applyBorder="1" applyAlignment="1" applyProtection="1">
      <alignment horizontal="center" vertical="center"/>
      <protection locked="0"/>
    </xf>
    <xf numFmtId="171" fontId="33" fillId="0" borderId="10" xfId="0" applyNumberFormat="1" applyFont="1" applyBorder="1" applyAlignment="1">
      <alignment horizontal="center"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 applyProtection="1">
      <alignment/>
      <protection locked="0"/>
    </xf>
    <xf numFmtId="171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1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1" fontId="30" fillId="0" borderId="36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3" fillId="0" borderId="5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2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2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2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2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32" borderId="62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4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 vertic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3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64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5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0" xfId="0" applyNumberFormat="1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69</v>
      </c>
      <c r="G7" s="334" t="s">
        <v>6</v>
      </c>
      <c r="H7" s="340" t="s">
        <v>7</v>
      </c>
      <c r="I7" s="340"/>
      <c r="J7" s="338" t="s">
        <v>9</v>
      </c>
      <c r="L7" s="341" t="s">
        <v>0</v>
      </c>
      <c r="M7" s="334" t="s">
        <v>2</v>
      </c>
      <c r="N7" s="334" t="s">
        <v>3</v>
      </c>
      <c r="O7" s="334" t="s">
        <v>4</v>
      </c>
      <c r="P7" s="334" t="s">
        <v>5</v>
      </c>
      <c r="Q7" s="334" t="s">
        <v>69</v>
      </c>
      <c r="R7" s="334" t="s">
        <v>6</v>
      </c>
      <c r="S7" s="340" t="s">
        <v>7</v>
      </c>
      <c r="T7" s="340"/>
      <c r="U7" s="338" t="s">
        <v>9</v>
      </c>
      <c r="W7" s="341" t="s">
        <v>0</v>
      </c>
      <c r="X7" s="334" t="s">
        <v>2</v>
      </c>
      <c r="Y7" s="334" t="s">
        <v>3</v>
      </c>
      <c r="Z7" s="334" t="s">
        <v>4</v>
      </c>
      <c r="AA7" s="334" t="s">
        <v>5</v>
      </c>
      <c r="AB7" s="334" t="s">
        <v>69</v>
      </c>
      <c r="AC7" s="334" t="s">
        <v>6</v>
      </c>
      <c r="AD7" s="340" t="s">
        <v>7</v>
      </c>
      <c r="AE7" s="340"/>
      <c r="AF7" s="338" t="s">
        <v>9</v>
      </c>
      <c r="AH7" s="347" t="s">
        <v>0</v>
      </c>
      <c r="AI7" s="336" t="s">
        <v>2</v>
      </c>
      <c r="AJ7" s="336" t="s">
        <v>3</v>
      </c>
      <c r="AK7" s="336" t="s">
        <v>4</v>
      </c>
      <c r="AL7" s="336" t="s">
        <v>5</v>
      </c>
      <c r="AM7" s="336" t="s">
        <v>69</v>
      </c>
      <c r="AN7" s="336" t="s">
        <v>6</v>
      </c>
      <c r="AO7" s="343" t="s">
        <v>7</v>
      </c>
      <c r="AP7" s="344"/>
      <c r="AQ7" s="345" t="s">
        <v>9</v>
      </c>
      <c r="AS7" s="341" t="s">
        <v>0</v>
      </c>
      <c r="AT7" s="334" t="s">
        <v>2</v>
      </c>
      <c r="AU7" s="334" t="s">
        <v>3</v>
      </c>
      <c r="AV7" s="334" t="s">
        <v>4</v>
      </c>
      <c r="AW7" s="334" t="s">
        <v>5</v>
      </c>
      <c r="AX7" s="334" t="s">
        <v>69</v>
      </c>
      <c r="AY7" s="334" t="s">
        <v>6</v>
      </c>
      <c r="AZ7" s="340" t="s">
        <v>7</v>
      </c>
      <c r="BA7" s="340"/>
      <c r="BB7" s="338" t="s">
        <v>9</v>
      </c>
    </row>
    <row r="8" spans="1:54" ht="48" customHeight="1" thickBot="1">
      <c r="A8" s="342"/>
      <c r="B8" s="335"/>
      <c r="C8" s="335"/>
      <c r="D8" s="335"/>
      <c r="E8" s="335"/>
      <c r="F8" s="335"/>
      <c r="G8" s="335"/>
      <c r="H8" s="29" t="s">
        <v>86</v>
      </c>
      <c r="I8" s="28" t="s">
        <v>87</v>
      </c>
      <c r="J8" s="339"/>
      <c r="L8" s="342"/>
      <c r="M8" s="335"/>
      <c r="N8" s="335"/>
      <c r="O8" s="335"/>
      <c r="P8" s="335"/>
      <c r="Q8" s="335"/>
      <c r="R8" s="335"/>
      <c r="S8" s="29" t="s">
        <v>86</v>
      </c>
      <c r="T8" s="28" t="s">
        <v>87</v>
      </c>
      <c r="U8" s="339"/>
      <c r="W8" s="342"/>
      <c r="X8" s="335"/>
      <c r="Y8" s="335"/>
      <c r="Z8" s="335"/>
      <c r="AA8" s="335"/>
      <c r="AB8" s="335"/>
      <c r="AC8" s="335"/>
      <c r="AD8" s="29" t="s">
        <v>86</v>
      </c>
      <c r="AE8" s="28" t="s">
        <v>87</v>
      </c>
      <c r="AF8" s="339"/>
      <c r="AH8" s="348"/>
      <c r="AI8" s="337"/>
      <c r="AJ8" s="337"/>
      <c r="AK8" s="337"/>
      <c r="AL8" s="337"/>
      <c r="AM8" s="337"/>
      <c r="AN8" s="337"/>
      <c r="AO8" s="29" t="s">
        <v>86</v>
      </c>
      <c r="AP8" s="28" t="s">
        <v>87</v>
      </c>
      <c r="AQ8" s="346"/>
      <c r="AS8" s="342"/>
      <c r="AT8" s="335"/>
      <c r="AU8" s="335"/>
      <c r="AV8" s="335"/>
      <c r="AW8" s="335"/>
      <c r="AX8" s="335"/>
      <c r="AY8" s="335"/>
      <c r="AZ8" s="29" t="s">
        <v>86</v>
      </c>
      <c r="BA8" s="28" t="s">
        <v>87</v>
      </c>
      <c r="BB8" s="339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E7:E8"/>
    <mergeCell ref="F7:F8"/>
    <mergeCell ref="A7:A8"/>
    <mergeCell ref="B7:B8"/>
    <mergeCell ref="C7:C8"/>
    <mergeCell ref="D7:D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10" zoomScaleSheetLayoutView="110" zoomScalePageLayoutView="0" workbookViewId="0" topLeftCell="A1">
      <selection activeCell="FY27" sqref="FY27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4.375" style="73" customWidth="1"/>
    <col min="5" max="5" width="12.25390625" style="73" customWidth="1"/>
    <col min="6" max="6" width="10.625" style="73" customWidth="1"/>
    <col min="7" max="7" width="12.00390625" style="73" customWidth="1"/>
    <col min="8" max="8" width="10.75390625" style="73" customWidth="1"/>
    <col min="9" max="9" width="13.62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customWidth="1"/>
    <col min="14" max="14" width="14.375" style="73" customWidth="1"/>
    <col min="15" max="15" width="10.1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125" style="73" customWidth="1"/>
    <col min="22" max="22" width="12.125" style="73" customWidth="1"/>
    <col min="23" max="23" width="9.375" style="73" customWidth="1"/>
    <col min="24" max="24" width="10.625" style="73" customWidth="1"/>
    <col min="25" max="25" width="9.875" style="73" customWidth="1"/>
    <col min="26" max="26" width="13.875" style="73" customWidth="1"/>
    <col min="27" max="27" width="14.375" style="74" customWidth="1"/>
    <col min="28" max="28" width="8.25390625" style="73" hidden="1" customWidth="1"/>
    <col min="29" max="29" width="9.25390625" style="73" customWidth="1"/>
    <col min="30" max="30" width="14.375" style="73" customWidth="1"/>
    <col min="31" max="31" width="11.875" style="73" customWidth="1"/>
    <col min="32" max="32" width="10.25390625" style="73" customWidth="1"/>
    <col min="33" max="33" width="1.875" style="0" hidden="1" customWidth="1"/>
    <col min="34" max="34" width="42.25390625" style="0" customWidth="1"/>
    <col min="36" max="36" width="8.75390625" style="0" customWidth="1"/>
    <col min="37" max="37" width="13.875" style="73" customWidth="1"/>
    <col min="38" max="38" width="11.25390625" style="73" customWidth="1"/>
    <col min="39" max="39" width="10.00390625" style="73" customWidth="1"/>
    <col min="40" max="40" width="11.625" style="73" customWidth="1"/>
    <col min="41" max="41" width="10.375" style="73" customWidth="1"/>
    <col min="42" max="42" width="14.00390625" style="73" bestFit="1" customWidth="1"/>
    <col min="43" max="43" width="13.75390625" style="74" customWidth="1"/>
    <col min="44" max="44" width="8.25390625" style="73" hidden="1" customWidth="1"/>
    <col min="45" max="45" width="9.00390625" style="73" customWidth="1"/>
    <col min="46" max="46" width="13.75390625" style="73" customWidth="1"/>
    <col min="47" max="47" width="12.125" style="73" customWidth="1"/>
    <col min="48" max="48" width="9.25390625" style="73" customWidth="1"/>
    <col min="49" max="49" width="11.00390625" style="0" hidden="1" customWidth="1"/>
    <col min="50" max="50" width="42.75390625" style="0" customWidth="1"/>
    <col min="52" max="52" width="8.75390625" style="0" customWidth="1"/>
    <col min="53" max="53" width="12.875" style="73" customWidth="1"/>
    <col min="54" max="54" width="11.375" style="73" customWidth="1"/>
    <col min="55" max="55" width="9.25390625" style="73" customWidth="1"/>
    <col min="56" max="56" width="11.875" style="73" customWidth="1"/>
    <col min="57" max="57" width="10.25390625" style="73" customWidth="1"/>
    <col min="58" max="58" width="12.625" style="73" customWidth="1"/>
    <col min="59" max="59" width="12.75390625" style="74" customWidth="1"/>
    <col min="60" max="60" width="8.25390625" style="73" hidden="1" customWidth="1"/>
    <col min="61" max="61" width="8.25390625" style="73" customWidth="1"/>
    <col min="62" max="63" width="12.875" style="73" customWidth="1"/>
    <col min="64" max="64" width="8.75390625" style="73" customWidth="1"/>
    <col min="65" max="65" width="10.125" style="0" hidden="1" customWidth="1"/>
    <col min="66" max="66" width="41.875" style="0" customWidth="1"/>
    <col min="68" max="68" width="8.75390625" style="0" customWidth="1"/>
    <col min="69" max="70" width="12.125" style="73" customWidth="1"/>
    <col min="71" max="71" width="10.75390625" style="73" customWidth="1"/>
    <col min="72" max="73" width="10.625" style="73" customWidth="1"/>
    <col min="74" max="74" width="14.00390625" style="73" customWidth="1"/>
    <col min="75" max="75" width="12.00390625" style="74" customWidth="1"/>
    <col min="76" max="76" width="8.25390625" style="73" hidden="1" customWidth="1"/>
    <col min="77" max="77" width="9.75390625" style="73" customWidth="1"/>
    <col min="78" max="79" width="12.125" style="73" customWidth="1"/>
    <col min="80" max="80" width="10.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7" width="7.375" style="73" customWidth="1"/>
    <col min="88" max="89" width="10.625" style="73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9.125" style="73" customWidth="1"/>
    <col min="94" max="95" width="11.00390625" style="73" customWidth="1"/>
    <col min="96" max="96" width="10.125" style="73" customWidth="1"/>
    <col min="97" max="97" width="11.25390625" style="0" hidden="1" customWidth="1"/>
    <col min="98" max="98" width="42.25390625" style="0" customWidth="1"/>
    <col min="100" max="100" width="8.75390625" style="0" customWidth="1"/>
    <col min="101" max="101" width="12.75390625" style="73" customWidth="1"/>
    <col min="102" max="102" width="10.25390625" style="73" customWidth="1"/>
    <col min="103" max="103" width="8.75390625" style="73" customWidth="1"/>
    <col min="104" max="105" width="10.25390625" style="73" customWidth="1"/>
    <col min="106" max="106" width="12.625" style="73" customWidth="1"/>
    <col min="107" max="107" width="12.625" style="74" customWidth="1"/>
    <col min="108" max="108" width="8.25390625" style="73" hidden="1" customWidth="1"/>
    <col min="109" max="109" width="9.25390625" style="73" customWidth="1"/>
    <col min="110" max="111" width="12.625" style="73" customWidth="1"/>
    <col min="112" max="112" width="10.1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1" width="10.125" style="0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9.75390625" style="0" customWidth="1"/>
    <col min="126" max="127" width="11.00390625" style="0" customWidth="1"/>
    <col min="128" max="128" width="10.375" style="0" customWidth="1"/>
    <col min="129" max="129" width="0.12890625" style="0" hidden="1" customWidth="1"/>
    <col min="130" max="130" width="41.375" style="0" customWidth="1"/>
    <col min="133" max="133" width="10.625" style="0" customWidth="1"/>
    <col min="136" max="136" width="9.875" style="0" customWidth="1"/>
    <col min="138" max="138" width="10.25390625" style="0" customWidth="1"/>
    <col min="139" max="139" width="10.75390625" style="0" customWidth="1"/>
    <col min="140" max="140" width="0" style="0" hidden="1" customWidth="1"/>
    <col min="142" max="143" width="10.625" style="0" customWidth="1"/>
    <col min="144" max="144" width="11.125" style="0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3" max="153" width="10.625" style="0" bestFit="1" customWidth="1"/>
    <col min="154" max="154" width="11.125" style="0" customWidth="1"/>
    <col min="155" max="155" width="0" style="0" hidden="1" customWidth="1"/>
    <col min="157" max="158" width="10.625" style="0" customWidth="1"/>
    <col min="159" max="159" width="12.25390625" style="0" customWidth="1"/>
    <col min="160" max="160" width="42.625" style="0" customWidth="1"/>
    <col min="161" max="161" width="10.25390625" style="0" customWidth="1"/>
    <col min="162" max="162" width="9.00390625" style="0" customWidth="1"/>
    <col min="163" max="163" width="12.25390625" style="0" customWidth="1"/>
    <col min="164" max="165" width="11.75390625" style="0" customWidth="1"/>
    <col min="166" max="166" width="11.00390625" style="0" customWidth="1"/>
    <col min="167" max="169" width="10.75390625" style="0" customWidth="1"/>
    <col min="170" max="170" width="0" style="0" hidden="1" customWidth="1"/>
    <col min="172" max="173" width="10.875" style="0" customWidth="1"/>
    <col min="174" max="174" width="11.75390625" style="0" customWidth="1"/>
    <col min="175" max="175" width="42.625" style="0" customWidth="1"/>
    <col min="178" max="178" width="12.25390625" style="0" bestFit="1" customWidth="1"/>
    <col min="179" max="179" width="11.625" style="0" bestFit="1" customWidth="1"/>
    <col min="181" max="181" width="11.375" style="0" customWidth="1"/>
    <col min="182" max="182" width="10.875" style="0" customWidth="1"/>
    <col min="183" max="184" width="11.125" style="0" customWidth="1"/>
    <col min="186" max="186" width="11.625" style="0" customWidth="1"/>
    <col min="187" max="187" width="11.00390625" style="0" customWidth="1"/>
  </cols>
  <sheetData>
    <row r="1" spans="1:187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490" t="s">
        <v>412</v>
      </c>
      <c r="K1" s="490"/>
      <c r="L1" s="490"/>
      <c r="M1" s="490"/>
      <c r="N1" s="490"/>
      <c r="O1" s="490"/>
      <c r="R1" s="46"/>
      <c r="S1" s="46"/>
      <c r="T1" s="46"/>
      <c r="U1" s="46"/>
      <c r="V1" s="46"/>
      <c r="W1" s="46"/>
      <c r="X1" s="240"/>
      <c r="Y1" s="240"/>
      <c r="Z1" s="240"/>
      <c r="AA1" s="490" t="s">
        <v>412</v>
      </c>
      <c r="AB1" s="490"/>
      <c r="AC1" s="490"/>
      <c r="AD1" s="490"/>
      <c r="AE1" s="490"/>
      <c r="AF1" s="490"/>
      <c r="AH1" s="46"/>
      <c r="AI1" s="46"/>
      <c r="AJ1" s="46"/>
      <c r="AK1" s="46"/>
      <c r="AL1" s="46"/>
      <c r="AM1" s="46"/>
      <c r="AN1" s="240"/>
      <c r="AO1" s="240"/>
      <c r="AP1" s="490" t="s">
        <v>412</v>
      </c>
      <c r="AQ1" s="490"/>
      <c r="AR1" s="490"/>
      <c r="AS1" s="490"/>
      <c r="AT1" s="490"/>
      <c r="AU1" s="490"/>
      <c r="AV1" s="490"/>
      <c r="AX1" s="46"/>
      <c r="AY1" s="46"/>
      <c r="AZ1" s="46"/>
      <c r="BA1" s="46"/>
      <c r="BB1" s="46"/>
      <c r="BC1" s="46"/>
      <c r="BD1" s="240"/>
      <c r="BE1" s="240"/>
      <c r="BF1" s="490" t="s">
        <v>412</v>
      </c>
      <c r="BG1" s="490"/>
      <c r="BH1" s="490"/>
      <c r="BI1" s="490"/>
      <c r="BJ1" s="490"/>
      <c r="BK1" s="490"/>
      <c r="BL1" s="490"/>
      <c r="BN1" s="46"/>
      <c r="BO1" s="46"/>
      <c r="BP1" s="46"/>
      <c r="BQ1" s="46"/>
      <c r="BR1" s="46"/>
      <c r="BS1" s="46"/>
      <c r="BT1" s="240"/>
      <c r="BU1" s="240"/>
      <c r="BV1" s="490" t="s">
        <v>412</v>
      </c>
      <c r="BW1" s="490"/>
      <c r="BX1" s="490"/>
      <c r="BY1" s="490"/>
      <c r="BZ1" s="490"/>
      <c r="CA1" s="490"/>
      <c r="CB1" s="490"/>
      <c r="CD1" s="46"/>
      <c r="CE1" s="46"/>
      <c r="CF1" s="46"/>
      <c r="CG1" s="46"/>
      <c r="CH1" s="46"/>
      <c r="CI1" s="46"/>
      <c r="CJ1" s="240"/>
      <c r="CK1" s="240"/>
      <c r="CL1" s="490" t="s">
        <v>412</v>
      </c>
      <c r="CM1" s="490"/>
      <c r="CN1" s="490"/>
      <c r="CO1" s="490"/>
      <c r="CP1" s="490"/>
      <c r="CQ1" s="490"/>
      <c r="CR1" s="490"/>
      <c r="CT1" s="46"/>
      <c r="CU1" s="46"/>
      <c r="CV1" s="46"/>
      <c r="CW1" s="46"/>
      <c r="CX1" s="46"/>
      <c r="CY1" s="46"/>
      <c r="CZ1" s="240"/>
      <c r="DA1" s="240"/>
      <c r="DB1" s="490" t="s">
        <v>412</v>
      </c>
      <c r="DC1" s="490"/>
      <c r="DD1" s="490"/>
      <c r="DE1" s="490"/>
      <c r="DF1" s="490"/>
      <c r="DG1" s="490"/>
      <c r="DH1" s="490"/>
      <c r="DJ1" s="46"/>
      <c r="DK1" s="46"/>
      <c r="DL1" s="46"/>
      <c r="DM1" s="46"/>
      <c r="DN1" s="46"/>
      <c r="DO1" s="46"/>
      <c r="DP1" s="240"/>
      <c r="DQ1" s="240"/>
      <c r="DR1" s="490" t="s">
        <v>412</v>
      </c>
      <c r="DS1" s="490"/>
      <c r="DT1" s="490"/>
      <c r="DU1" s="490"/>
      <c r="DV1" s="490"/>
      <c r="DW1" s="490"/>
      <c r="DX1" s="490"/>
      <c r="DZ1" s="46"/>
      <c r="EA1" s="46"/>
      <c r="EB1" s="46"/>
      <c r="EC1" s="46"/>
      <c r="ED1" s="46"/>
      <c r="EE1" s="46"/>
      <c r="EF1" s="240"/>
      <c r="EG1" s="240"/>
      <c r="EH1" s="490" t="s">
        <v>412</v>
      </c>
      <c r="EI1" s="490"/>
      <c r="EJ1" s="490"/>
      <c r="EK1" s="490"/>
      <c r="EL1" s="490"/>
      <c r="EM1" s="490"/>
      <c r="EN1" s="490"/>
      <c r="EO1" s="46"/>
      <c r="EP1" s="46"/>
      <c r="EQ1" s="46"/>
      <c r="ER1" s="46"/>
      <c r="ES1" s="46"/>
      <c r="ET1" s="46"/>
      <c r="EU1" s="240"/>
      <c r="EV1" s="240"/>
      <c r="EW1" s="490" t="s">
        <v>412</v>
      </c>
      <c r="EX1" s="490"/>
      <c r="EY1" s="490"/>
      <c r="EZ1" s="490"/>
      <c r="FA1" s="490"/>
      <c r="FB1" s="490"/>
      <c r="FC1" s="490"/>
      <c r="FD1" s="46"/>
      <c r="FE1" s="46"/>
      <c r="FF1" s="46"/>
      <c r="FG1" s="46"/>
      <c r="FH1" s="46"/>
      <c r="FI1" s="46"/>
      <c r="FJ1" s="240"/>
      <c r="FK1" s="240"/>
      <c r="FL1" s="490" t="s">
        <v>412</v>
      </c>
      <c r="FM1" s="490"/>
      <c r="FN1" s="490"/>
      <c r="FO1" s="490"/>
      <c r="FP1" s="490"/>
      <c r="FQ1" s="490"/>
      <c r="FR1" s="490"/>
      <c r="FS1" s="46"/>
      <c r="FT1" s="46"/>
      <c r="FU1" s="46"/>
      <c r="FV1" s="46"/>
      <c r="FW1" s="46"/>
      <c r="FX1" s="46"/>
      <c r="FY1" s="240"/>
      <c r="FZ1" s="240"/>
      <c r="GA1" s="490" t="s">
        <v>412</v>
      </c>
      <c r="GB1" s="490"/>
      <c r="GC1" s="490"/>
      <c r="GD1" s="490"/>
      <c r="GE1" s="490"/>
    </row>
    <row r="2" spans="1:187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490"/>
      <c r="K2" s="490"/>
      <c r="L2" s="490"/>
      <c r="M2" s="490"/>
      <c r="N2" s="490"/>
      <c r="O2" s="490"/>
      <c r="R2" s="47"/>
      <c r="S2" s="46"/>
      <c r="T2" s="45"/>
      <c r="U2" s="46"/>
      <c r="V2" s="46"/>
      <c r="W2" s="46"/>
      <c r="X2" s="240"/>
      <c r="Y2" s="240"/>
      <c r="Z2" s="240"/>
      <c r="AA2" s="490"/>
      <c r="AB2" s="490"/>
      <c r="AC2" s="490"/>
      <c r="AD2" s="490"/>
      <c r="AE2" s="490"/>
      <c r="AF2" s="490"/>
      <c r="AH2" s="47"/>
      <c r="AI2" s="46"/>
      <c r="AJ2" s="45"/>
      <c r="AK2" s="46"/>
      <c r="AL2" s="46"/>
      <c r="AM2" s="46"/>
      <c r="AN2" s="240"/>
      <c r="AO2" s="240"/>
      <c r="AP2" s="490"/>
      <c r="AQ2" s="490"/>
      <c r="AR2" s="490"/>
      <c r="AS2" s="490"/>
      <c r="AT2" s="490"/>
      <c r="AU2" s="490"/>
      <c r="AV2" s="490"/>
      <c r="AX2" s="47"/>
      <c r="AY2" s="46"/>
      <c r="AZ2" s="45"/>
      <c r="BA2" s="46"/>
      <c r="BB2" s="46"/>
      <c r="BC2" s="46"/>
      <c r="BD2" s="240"/>
      <c r="BE2" s="240"/>
      <c r="BF2" s="490"/>
      <c r="BG2" s="490"/>
      <c r="BH2" s="490"/>
      <c r="BI2" s="490"/>
      <c r="BJ2" s="490"/>
      <c r="BK2" s="490"/>
      <c r="BL2" s="490"/>
      <c r="BN2" s="47"/>
      <c r="BO2" s="46"/>
      <c r="BP2" s="45"/>
      <c r="BQ2" s="46"/>
      <c r="BR2" s="46"/>
      <c r="BS2" s="46"/>
      <c r="BT2" s="240"/>
      <c r="BU2" s="240"/>
      <c r="BV2" s="490"/>
      <c r="BW2" s="490"/>
      <c r="BX2" s="490"/>
      <c r="BY2" s="490"/>
      <c r="BZ2" s="490"/>
      <c r="CA2" s="490"/>
      <c r="CB2" s="490"/>
      <c r="CD2" s="47"/>
      <c r="CE2" s="46"/>
      <c r="CF2" s="45"/>
      <c r="CG2" s="46"/>
      <c r="CH2" s="46"/>
      <c r="CI2" s="46"/>
      <c r="CJ2" s="240"/>
      <c r="CK2" s="240"/>
      <c r="CL2" s="490"/>
      <c r="CM2" s="490"/>
      <c r="CN2" s="490"/>
      <c r="CO2" s="490"/>
      <c r="CP2" s="490"/>
      <c r="CQ2" s="490"/>
      <c r="CR2" s="490"/>
      <c r="CT2" s="47"/>
      <c r="CU2" s="46"/>
      <c r="CV2" s="45"/>
      <c r="CW2" s="46"/>
      <c r="CX2" s="46"/>
      <c r="CY2" s="46"/>
      <c r="CZ2" s="240"/>
      <c r="DA2" s="240"/>
      <c r="DB2" s="490"/>
      <c r="DC2" s="490"/>
      <c r="DD2" s="490"/>
      <c r="DE2" s="490"/>
      <c r="DF2" s="490"/>
      <c r="DG2" s="490"/>
      <c r="DH2" s="490"/>
      <c r="DJ2" s="47"/>
      <c r="DK2" s="46"/>
      <c r="DL2" s="45"/>
      <c r="DM2" s="46"/>
      <c r="DN2" s="46"/>
      <c r="DO2" s="46"/>
      <c r="DP2" s="240"/>
      <c r="DQ2" s="240"/>
      <c r="DR2" s="490"/>
      <c r="DS2" s="490"/>
      <c r="DT2" s="490"/>
      <c r="DU2" s="490"/>
      <c r="DV2" s="490"/>
      <c r="DW2" s="490"/>
      <c r="DX2" s="490"/>
      <c r="DZ2" s="47"/>
      <c r="EA2" s="46"/>
      <c r="EB2" s="45"/>
      <c r="EC2" s="46"/>
      <c r="ED2" s="46"/>
      <c r="EE2" s="46"/>
      <c r="EF2" s="240"/>
      <c r="EG2" s="240"/>
      <c r="EH2" s="490"/>
      <c r="EI2" s="490"/>
      <c r="EJ2" s="490"/>
      <c r="EK2" s="490"/>
      <c r="EL2" s="490"/>
      <c r="EM2" s="490"/>
      <c r="EN2" s="490"/>
      <c r="EO2" s="47"/>
      <c r="EP2" s="46"/>
      <c r="EQ2" s="45"/>
      <c r="ER2" s="46"/>
      <c r="ES2" s="46"/>
      <c r="ET2" s="46"/>
      <c r="EU2" s="240"/>
      <c r="EV2" s="240"/>
      <c r="EW2" s="490"/>
      <c r="EX2" s="490"/>
      <c r="EY2" s="490"/>
      <c r="EZ2" s="490"/>
      <c r="FA2" s="490"/>
      <c r="FB2" s="490"/>
      <c r="FC2" s="490"/>
      <c r="FD2" s="47"/>
      <c r="FE2" s="46"/>
      <c r="FF2" s="45"/>
      <c r="FG2" s="46"/>
      <c r="FH2" s="46"/>
      <c r="FI2" s="46"/>
      <c r="FJ2" s="240"/>
      <c r="FK2" s="240"/>
      <c r="FL2" s="490"/>
      <c r="FM2" s="490"/>
      <c r="FN2" s="490"/>
      <c r="FO2" s="490"/>
      <c r="FP2" s="490"/>
      <c r="FQ2" s="490"/>
      <c r="FR2" s="490"/>
      <c r="FS2" s="47"/>
      <c r="FT2" s="46"/>
      <c r="FU2" s="45"/>
      <c r="FV2" s="46"/>
      <c r="FW2" s="46"/>
      <c r="FX2" s="46"/>
      <c r="FY2" s="240"/>
      <c r="FZ2" s="240"/>
      <c r="GA2" s="490"/>
      <c r="GB2" s="490"/>
      <c r="GC2" s="490"/>
      <c r="GD2" s="490"/>
      <c r="GE2" s="490"/>
    </row>
    <row r="3" spans="1:187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490"/>
      <c r="K3" s="490"/>
      <c r="L3" s="490"/>
      <c r="M3" s="490"/>
      <c r="N3" s="490"/>
      <c r="O3" s="490"/>
      <c r="R3" s="47"/>
      <c r="S3" s="46"/>
      <c r="T3" s="46"/>
      <c r="U3" s="46"/>
      <c r="V3" s="46"/>
      <c r="W3" s="46"/>
      <c r="X3" s="240"/>
      <c r="Y3" s="240"/>
      <c r="Z3" s="240"/>
      <c r="AA3" s="490"/>
      <c r="AB3" s="490"/>
      <c r="AC3" s="490"/>
      <c r="AD3" s="490"/>
      <c r="AE3" s="490"/>
      <c r="AF3" s="490"/>
      <c r="AH3" s="47"/>
      <c r="AI3" s="46"/>
      <c r="AJ3" s="46"/>
      <c r="AK3" s="46"/>
      <c r="AL3" s="46"/>
      <c r="AM3" s="46"/>
      <c r="AN3" s="240"/>
      <c r="AO3" s="240"/>
      <c r="AP3" s="490"/>
      <c r="AQ3" s="490"/>
      <c r="AR3" s="490"/>
      <c r="AS3" s="490"/>
      <c r="AT3" s="490"/>
      <c r="AU3" s="490"/>
      <c r="AV3" s="490"/>
      <c r="AX3" s="47"/>
      <c r="AY3" s="46"/>
      <c r="AZ3" s="46"/>
      <c r="BA3" s="46"/>
      <c r="BB3" s="46"/>
      <c r="BC3" s="46"/>
      <c r="BD3" s="240"/>
      <c r="BE3" s="240"/>
      <c r="BF3" s="490"/>
      <c r="BG3" s="490"/>
      <c r="BH3" s="490"/>
      <c r="BI3" s="490"/>
      <c r="BJ3" s="490"/>
      <c r="BK3" s="490"/>
      <c r="BL3" s="490"/>
      <c r="BN3" s="47"/>
      <c r="BO3" s="46"/>
      <c r="BP3" s="46"/>
      <c r="BQ3" s="46"/>
      <c r="BR3" s="46"/>
      <c r="BS3" s="46"/>
      <c r="BT3" s="240"/>
      <c r="BU3" s="240"/>
      <c r="BV3" s="490"/>
      <c r="BW3" s="490"/>
      <c r="BX3" s="490"/>
      <c r="BY3" s="490"/>
      <c r="BZ3" s="490"/>
      <c r="CA3" s="490"/>
      <c r="CB3" s="490"/>
      <c r="CD3" s="47"/>
      <c r="CE3" s="46"/>
      <c r="CF3" s="46"/>
      <c r="CG3" s="46"/>
      <c r="CH3" s="46"/>
      <c r="CI3" s="46"/>
      <c r="CJ3" s="240"/>
      <c r="CK3" s="240"/>
      <c r="CL3" s="490"/>
      <c r="CM3" s="490"/>
      <c r="CN3" s="490"/>
      <c r="CO3" s="490"/>
      <c r="CP3" s="490"/>
      <c r="CQ3" s="490"/>
      <c r="CR3" s="490"/>
      <c r="CT3" s="47"/>
      <c r="CU3" s="46"/>
      <c r="CV3" s="46"/>
      <c r="CW3" s="46"/>
      <c r="CX3" s="46"/>
      <c r="CY3" s="46"/>
      <c r="CZ3" s="240"/>
      <c r="DA3" s="240"/>
      <c r="DB3" s="490"/>
      <c r="DC3" s="490"/>
      <c r="DD3" s="490"/>
      <c r="DE3" s="490"/>
      <c r="DF3" s="490"/>
      <c r="DG3" s="490"/>
      <c r="DH3" s="490"/>
      <c r="DJ3" s="47"/>
      <c r="DK3" s="46"/>
      <c r="DL3" s="46"/>
      <c r="DM3" s="46"/>
      <c r="DN3" s="46"/>
      <c r="DO3" s="46"/>
      <c r="DP3" s="240"/>
      <c r="DQ3" s="240"/>
      <c r="DR3" s="490"/>
      <c r="DS3" s="490"/>
      <c r="DT3" s="490"/>
      <c r="DU3" s="490"/>
      <c r="DV3" s="490"/>
      <c r="DW3" s="490"/>
      <c r="DX3" s="490"/>
      <c r="DZ3" s="47"/>
      <c r="EA3" s="46"/>
      <c r="EB3" s="46"/>
      <c r="EC3" s="46"/>
      <c r="ED3" s="46"/>
      <c r="EE3" s="46"/>
      <c r="EF3" s="240"/>
      <c r="EG3" s="240"/>
      <c r="EH3" s="490"/>
      <c r="EI3" s="490"/>
      <c r="EJ3" s="490"/>
      <c r="EK3" s="490"/>
      <c r="EL3" s="490"/>
      <c r="EM3" s="490"/>
      <c r="EN3" s="490"/>
      <c r="EO3" s="47"/>
      <c r="EP3" s="46"/>
      <c r="EQ3" s="46"/>
      <c r="ER3" s="46"/>
      <c r="ES3" s="46"/>
      <c r="ET3" s="46"/>
      <c r="EU3" s="240"/>
      <c r="EV3" s="240"/>
      <c r="EW3" s="490"/>
      <c r="EX3" s="490"/>
      <c r="EY3" s="490"/>
      <c r="EZ3" s="490"/>
      <c r="FA3" s="490"/>
      <c r="FB3" s="490"/>
      <c r="FC3" s="490"/>
      <c r="FD3" s="47"/>
      <c r="FE3" s="46"/>
      <c r="FF3" s="46"/>
      <c r="FG3" s="46"/>
      <c r="FH3" s="46"/>
      <c r="FI3" s="46"/>
      <c r="FJ3" s="240"/>
      <c r="FK3" s="240"/>
      <c r="FL3" s="490"/>
      <c r="FM3" s="490"/>
      <c r="FN3" s="490"/>
      <c r="FO3" s="490"/>
      <c r="FP3" s="490"/>
      <c r="FQ3" s="490"/>
      <c r="FR3" s="490"/>
      <c r="FS3" s="47"/>
      <c r="FT3" s="46"/>
      <c r="FU3" s="46"/>
      <c r="FV3" s="46"/>
      <c r="FW3" s="46"/>
      <c r="FX3" s="46"/>
      <c r="FY3" s="240"/>
      <c r="FZ3" s="240"/>
      <c r="GA3" s="490"/>
      <c r="GB3" s="490"/>
      <c r="GC3" s="490"/>
      <c r="GD3" s="490"/>
      <c r="GE3" s="490"/>
    </row>
    <row r="4" spans="1:187" s="37" customFormat="1" ht="19.5" customHeight="1">
      <c r="A4" s="48"/>
      <c r="B4" s="46"/>
      <c r="C4" s="46"/>
      <c r="D4" s="46"/>
      <c r="E4" s="46"/>
      <c r="F4" s="46"/>
      <c r="G4" s="240"/>
      <c r="H4" s="240"/>
      <c r="I4" s="240"/>
      <c r="J4" s="490"/>
      <c r="K4" s="490"/>
      <c r="L4" s="490"/>
      <c r="M4" s="490"/>
      <c r="N4" s="490"/>
      <c r="O4" s="490"/>
      <c r="R4" s="48"/>
      <c r="S4" s="46"/>
      <c r="T4" s="46"/>
      <c r="U4" s="46"/>
      <c r="V4" s="46"/>
      <c r="W4" s="46"/>
      <c r="X4" s="240"/>
      <c r="Y4" s="240"/>
      <c r="Z4" s="240"/>
      <c r="AA4" s="490"/>
      <c r="AB4" s="490"/>
      <c r="AC4" s="490"/>
      <c r="AD4" s="490"/>
      <c r="AE4" s="490"/>
      <c r="AF4" s="490"/>
      <c r="AH4" s="48"/>
      <c r="AI4" s="46"/>
      <c r="AJ4" s="46"/>
      <c r="AK4" s="46"/>
      <c r="AL4" s="46"/>
      <c r="AM4" s="46"/>
      <c r="AN4" s="240"/>
      <c r="AO4" s="240"/>
      <c r="AP4" s="490"/>
      <c r="AQ4" s="490"/>
      <c r="AR4" s="490"/>
      <c r="AS4" s="490"/>
      <c r="AT4" s="490"/>
      <c r="AU4" s="490"/>
      <c r="AV4" s="490"/>
      <c r="AX4" s="48"/>
      <c r="AY4" s="46"/>
      <c r="AZ4" s="46"/>
      <c r="BA4" s="46"/>
      <c r="BB4" s="46"/>
      <c r="BC4" s="46"/>
      <c r="BD4" s="240"/>
      <c r="BE4" s="240"/>
      <c r="BF4" s="490"/>
      <c r="BG4" s="490"/>
      <c r="BH4" s="490"/>
      <c r="BI4" s="490"/>
      <c r="BJ4" s="490"/>
      <c r="BK4" s="490"/>
      <c r="BL4" s="490"/>
      <c r="BN4" s="48"/>
      <c r="BO4" s="46"/>
      <c r="BP4" s="46"/>
      <c r="BQ4" s="46"/>
      <c r="BR4" s="46"/>
      <c r="BS4" s="46"/>
      <c r="BT4" s="240"/>
      <c r="BU4" s="240"/>
      <c r="BV4" s="490"/>
      <c r="BW4" s="490"/>
      <c r="BX4" s="490"/>
      <c r="BY4" s="490"/>
      <c r="BZ4" s="490"/>
      <c r="CA4" s="490"/>
      <c r="CB4" s="490"/>
      <c r="CD4" s="48"/>
      <c r="CE4" s="46"/>
      <c r="CF4" s="46"/>
      <c r="CG4" s="46"/>
      <c r="CH4" s="46"/>
      <c r="CI4" s="46"/>
      <c r="CJ4" s="240"/>
      <c r="CK4" s="240"/>
      <c r="CL4" s="490"/>
      <c r="CM4" s="490"/>
      <c r="CN4" s="490"/>
      <c r="CO4" s="490"/>
      <c r="CP4" s="490"/>
      <c r="CQ4" s="490"/>
      <c r="CR4" s="490"/>
      <c r="CT4" s="48"/>
      <c r="CU4" s="46"/>
      <c r="CV4" s="46"/>
      <c r="CW4" s="46"/>
      <c r="CX4" s="46"/>
      <c r="CY4" s="46"/>
      <c r="CZ4" s="240"/>
      <c r="DA4" s="240"/>
      <c r="DB4" s="490"/>
      <c r="DC4" s="490"/>
      <c r="DD4" s="490"/>
      <c r="DE4" s="490"/>
      <c r="DF4" s="490"/>
      <c r="DG4" s="490"/>
      <c r="DH4" s="490"/>
      <c r="DJ4" s="48"/>
      <c r="DK4" s="46"/>
      <c r="DL4" s="46"/>
      <c r="DM4" s="46"/>
      <c r="DN4" s="46"/>
      <c r="DO4" s="46"/>
      <c r="DP4" s="240"/>
      <c r="DQ4" s="240"/>
      <c r="DR4" s="490"/>
      <c r="DS4" s="490"/>
      <c r="DT4" s="490"/>
      <c r="DU4" s="490"/>
      <c r="DV4" s="490"/>
      <c r="DW4" s="490"/>
      <c r="DX4" s="490"/>
      <c r="DZ4" s="48"/>
      <c r="EA4" s="46"/>
      <c r="EB4" s="46"/>
      <c r="EC4" s="46"/>
      <c r="ED4" s="46"/>
      <c r="EE4" s="46"/>
      <c r="EF4" s="240"/>
      <c r="EG4" s="240"/>
      <c r="EH4" s="490"/>
      <c r="EI4" s="490"/>
      <c r="EJ4" s="490"/>
      <c r="EK4" s="490"/>
      <c r="EL4" s="490"/>
      <c r="EM4" s="490"/>
      <c r="EN4" s="490"/>
      <c r="EO4" s="48"/>
      <c r="EP4" s="46"/>
      <c r="EQ4" s="46"/>
      <c r="ER4" s="46"/>
      <c r="ES4" s="46"/>
      <c r="ET4" s="46"/>
      <c r="EU4" s="240"/>
      <c r="EV4" s="240"/>
      <c r="EW4" s="490"/>
      <c r="EX4" s="490"/>
      <c r="EY4" s="490"/>
      <c r="EZ4" s="490"/>
      <c r="FA4" s="490"/>
      <c r="FB4" s="490"/>
      <c r="FC4" s="490"/>
      <c r="FD4" s="48"/>
      <c r="FE4" s="46"/>
      <c r="FF4" s="46"/>
      <c r="FG4" s="46"/>
      <c r="FH4" s="46"/>
      <c r="FI4" s="46"/>
      <c r="FJ4" s="240"/>
      <c r="FK4" s="240"/>
      <c r="FL4" s="490"/>
      <c r="FM4" s="490"/>
      <c r="FN4" s="490"/>
      <c r="FO4" s="490"/>
      <c r="FP4" s="490"/>
      <c r="FQ4" s="490"/>
      <c r="FR4" s="490"/>
      <c r="FS4" s="48"/>
      <c r="FT4" s="46"/>
      <c r="FU4" s="46"/>
      <c r="FV4" s="46"/>
      <c r="FW4" s="46"/>
      <c r="FX4" s="46"/>
      <c r="FY4" s="240"/>
      <c r="FZ4" s="240"/>
      <c r="GA4" s="490"/>
      <c r="GB4" s="490"/>
      <c r="GC4" s="490"/>
      <c r="GD4" s="490"/>
      <c r="GE4" s="490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491" t="s">
        <v>268</v>
      </c>
      <c r="B7" s="491"/>
      <c r="C7" s="491"/>
      <c r="D7" s="491"/>
      <c r="E7" s="491"/>
      <c r="F7" s="491"/>
      <c r="G7" s="491"/>
      <c r="H7" s="491"/>
      <c r="I7" s="491"/>
      <c r="J7" s="491"/>
      <c r="K7" s="203"/>
      <c r="L7" s="203"/>
      <c r="M7" s="203"/>
      <c r="N7" s="203"/>
      <c r="O7" s="203"/>
      <c r="R7" s="491" t="s">
        <v>268</v>
      </c>
      <c r="S7" s="491"/>
      <c r="T7" s="491"/>
      <c r="U7" s="491"/>
      <c r="V7" s="491"/>
      <c r="W7" s="491"/>
      <c r="X7" s="491"/>
      <c r="Y7" s="491"/>
      <c r="Z7" s="491"/>
      <c r="AA7" s="491"/>
      <c r="AB7" s="46"/>
      <c r="AC7" s="46"/>
      <c r="AD7" s="46"/>
      <c r="AE7" s="46"/>
      <c r="AF7" s="55"/>
      <c r="AH7" s="491" t="s">
        <v>268</v>
      </c>
      <c r="AI7" s="491"/>
      <c r="AJ7" s="491"/>
      <c r="AK7" s="491"/>
      <c r="AL7" s="491"/>
      <c r="AM7" s="491"/>
      <c r="AN7" s="491"/>
      <c r="AO7" s="491"/>
      <c r="AP7" s="491"/>
      <c r="AQ7" s="491"/>
      <c r="AR7" s="46"/>
      <c r="AS7" s="46"/>
      <c r="AT7" s="46"/>
      <c r="AU7" s="46"/>
      <c r="AV7" s="55"/>
      <c r="AX7" s="491" t="s">
        <v>268</v>
      </c>
      <c r="AY7" s="491"/>
      <c r="AZ7" s="491"/>
      <c r="BA7" s="491"/>
      <c r="BB7" s="491"/>
      <c r="BC7" s="491"/>
      <c r="BD7" s="491"/>
      <c r="BE7" s="491"/>
      <c r="BF7" s="491"/>
      <c r="BG7" s="491"/>
      <c r="BH7" s="46"/>
      <c r="BI7" s="46"/>
      <c r="BJ7" s="46"/>
      <c r="BK7" s="46"/>
      <c r="BL7" s="55"/>
      <c r="BN7" s="491" t="s">
        <v>268</v>
      </c>
      <c r="BO7" s="491"/>
      <c r="BP7" s="491"/>
      <c r="BQ7" s="491"/>
      <c r="BR7" s="491"/>
      <c r="BS7" s="491"/>
      <c r="BT7" s="491"/>
      <c r="BU7" s="491"/>
      <c r="BV7" s="491"/>
      <c r="BW7" s="491"/>
      <c r="BX7" s="46"/>
      <c r="BY7" s="46"/>
      <c r="BZ7" s="46"/>
      <c r="CA7" s="46"/>
      <c r="CB7" s="55"/>
      <c r="CD7" s="491" t="s">
        <v>268</v>
      </c>
      <c r="CE7" s="491"/>
      <c r="CF7" s="491"/>
      <c r="CG7" s="491"/>
      <c r="CH7" s="491"/>
      <c r="CI7" s="491"/>
      <c r="CJ7" s="491"/>
      <c r="CK7" s="491"/>
      <c r="CL7" s="491"/>
      <c r="CM7" s="491"/>
      <c r="CN7" s="46"/>
      <c r="CO7" s="46"/>
      <c r="CP7" s="46"/>
      <c r="CQ7" s="46"/>
      <c r="CR7" s="55"/>
      <c r="CT7" s="491" t="s">
        <v>268</v>
      </c>
      <c r="CU7" s="491"/>
      <c r="CV7" s="491"/>
      <c r="CW7" s="491"/>
      <c r="CX7" s="491"/>
      <c r="CY7" s="491"/>
      <c r="CZ7" s="491"/>
      <c r="DA7" s="491"/>
      <c r="DB7" s="491"/>
      <c r="DC7" s="491"/>
      <c r="DD7" s="46"/>
      <c r="DE7" s="46"/>
      <c r="DF7" s="46"/>
      <c r="DG7" s="46"/>
      <c r="DH7" s="55"/>
      <c r="DJ7" s="491" t="s">
        <v>268</v>
      </c>
      <c r="DK7" s="491"/>
      <c r="DL7" s="491"/>
      <c r="DM7" s="491"/>
      <c r="DN7" s="491"/>
      <c r="DO7" s="491"/>
      <c r="DP7" s="491"/>
      <c r="DQ7" s="491"/>
      <c r="DR7" s="491"/>
      <c r="DS7" s="491"/>
      <c r="DT7" s="46"/>
      <c r="DU7" s="46"/>
      <c r="DV7" s="46"/>
      <c r="DW7" s="46"/>
      <c r="DX7" s="55"/>
      <c r="DZ7" s="491" t="s">
        <v>268</v>
      </c>
      <c r="EA7" s="491"/>
      <c r="EB7" s="491"/>
      <c r="EC7" s="491"/>
      <c r="ED7" s="491"/>
      <c r="EE7" s="491"/>
      <c r="EF7" s="491"/>
      <c r="EG7" s="491"/>
      <c r="EH7" s="491"/>
      <c r="EI7" s="491"/>
      <c r="EJ7" s="46"/>
      <c r="EK7" s="46"/>
      <c r="EL7" s="46"/>
      <c r="EM7" s="46"/>
      <c r="EN7" s="55"/>
      <c r="EO7" s="491" t="s">
        <v>268</v>
      </c>
      <c r="EP7" s="491"/>
      <c r="EQ7" s="491"/>
      <c r="ER7" s="491"/>
      <c r="ES7" s="491"/>
      <c r="ET7" s="491"/>
      <c r="EU7" s="491"/>
      <c r="EV7" s="491"/>
      <c r="EW7" s="491"/>
      <c r="EX7" s="491"/>
      <c r="EY7" s="46"/>
      <c r="EZ7" s="46"/>
      <c r="FA7" s="46"/>
      <c r="FB7" s="46"/>
      <c r="FC7" s="55"/>
      <c r="FD7" s="491" t="s">
        <v>268</v>
      </c>
      <c r="FE7" s="491"/>
      <c r="FF7" s="491"/>
      <c r="FG7" s="491"/>
      <c r="FH7" s="491"/>
      <c r="FI7" s="491"/>
      <c r="FJ7" s="491"/>
      <c r="FK7" s="491"/>
      <c r="FL7" s="491"/>
      <c r="FM7" s="491"/>
      <c r="FN7" s="46"/>
      <c r="FO7" s="46"/>
      <c r="FP7" s="46"/>
      <c r="FQ7" s="46"/>
      <c r="FR7" s="55"/>
      <c r="FS7" s="491" t="s">
        <v>268</v>
      </c>
      <c r="FT7" s="491"/>
      <c r="FU7" s="491"/>
      <c r="FV7" s="491"/>
      <c r="FW7" s="491"/>
      <c r="FX7" s="491"/>
      <c r="FY7" s="491"/>
      <c r="FZ7" s="491"/>
      <c r="GA7" s="491"/>
      <c r="GB7" s="491"/>
      <c r="GC7" s="46"/>
      <c r="GD7" s="46"/>
      <c r="GE7" s="55"/>
    </row>
    <row r="8" spans="1:187" s="37" customFormat="1" ht="15" customHeight="1">
      <c r="A8" s="492" t="s">
        <v>307</v>
      </c>
      <c r="B8" s="492"/>
      <c r="C8" s="492"/>
      <c r="D8" s="492"/>
      <c r="E8" s="492"/>
      <c r="F8" s="492"/>
      <c r="G8" s="492"/>
      <c r="H8" s="492"/>
      <c r="I8" s="492"/>
      <c r="J8" s="492"/>
      <c r="K8" s="74"/>
      <c r="L8" s="74"/>
      <c r="M8" s="131"/>
      <c r="N8" s="131"/>
      <c r="O8" s="120"/>
      <c r="R8" s="492" t="s">
        <v>292</v>
      </c>
      <c r="S8" s="492"/>
      <c r="T8" s="492"/>
      <c r="U8" s="492"/>
      <c r="V8" s="492"/>
      <c r="W8" s="492"/>
      <c r="X8" s="492"/>
      <c r="Y8" s="492"/>
      <c r="Z8" s="492"/>
      <c r="AA8" s="492"/>
      <c r="AB8" s="74"/>
      <c r="AC8" s="74"/>
      <c r="AD8" s="131"/>
      <c r="AE8" s="131"/>
      <c r="AF8" s="120"/>
      <c r="AH8" s="510" t="s">
        <v>311</v>
      </c>
      <c r="AI8" s="510"/>
      <c r="AJ8" s="510"/>
      <c r="AK8" s="510"/>
      <c r="AL8" s="510"/>
      <c r="AM8" s="510"/>
      <c r="AN8" s="510"/>
      <c r="AO8" s="510"/>
      <c r="AP8" s="510"/>
      <c r="AQ8" s="510"/>
      <c r="AR8" s="74"/>
      <c r="AS8" s="74"/>
      <c r="AT8" s="131"/>
      <c r="AU8" s="131"/>
      <c r="AV8" s="120"/>
      <c r="AX8" s="492" t="s">
        <v>292</v>
      </c>
      <c r="AY8" s="492"/>
      <c r="AZ8" s="492"/>
      <c r="BA8" s="492"/>
      <c r="BB8" s="492"/>
      <c r="BC8" s="492"/>
      <c r="BD8" s="492"/>
      <c r="BE8" s="492"/>
      <c r="BF8" s="492"/>
      <c r="BG8" s="492"/>
      <c r="BH8" s="74"/>
      <c r="BI8" s="74"/>
      <c r="BJ8" s="131"/>
      <c r="BK8" s="131"/>
      <c r="BL8" s="120"/>
      <c r="BN8" s="492" t="s">
        <v>292</v>
      </c>
      <c r="BO8" s="492"/>
      <c r="BP8" s="492"/>
      <c r="BQ8" s="492"/>
      <c r="BR8" s="492"/>
      <c r="BS8" s="492"/>
      <c r="BT8" s="492"/>
      <c r="BU8" s="492"/>
      <c r="BV8" s="492"/>
      <c r="BW8" s="492"/>
      <c r="BX8" s="74"/>
      <c r="BY8" s="74"/>
      <c r="BZ8" s="131"/>
      <c r="CA8" s="131"/>
      <c r="CB8" s="120"/>
      <c r="CD8" s="492" t="s">
        <v>292</v>
      </c>
      <c r="CE8" s="492"/>
      <c r="CF8" s="492"/>
      <c r="CG8" s="492"/>
      <c r="CH8" s="492"/>
      <c r="CI8" s="492"/>
      <c r="CJ8" s="492"/>
      <c r="CK8" s="492"/>
      <c r="CL8" s="492"/>
      <c r="CM8" s="492"/>
      <c r="CN8" s="74"/>
      <c r="CO8" s="74"/>
      <c r="CP8" s="131"/>
      <c r="CQ8" s="131"/>
      <c r="CR8" s="120"/>
      <c r="CT8" s="492" t="s">
        <v>292</v>
      </c>
      <c r="CU8" s="492"/>
      <c r="CV8" s="492"/>
      <c r="CW8" s="492"/>
      <c r="CX8" s="492"/>
      <c r="CY8" s="492"/>
      <c r="CZ8" s="492"/>
      <c r="DA8" s="492"/>
      <c r="DB8" s="492"/>
      <c r="DC8" s="492"/>
      <c r="DD8" s="74"/>
      <c r="DE8" s="74"/>
      <c r="DF8" s="131"/>
      <c r="DG8" s="131"/>
      <c r="DH8" s="120"/>
      <c r="DJ8" s="492" t="s">
        <v>292</v>
      </c>
      <c r="DK8" s="492"/>
      <c r="DL8" s="492"/>
      <c r="DM8" s="492"/>
      <c r="DN8" s="492"/>
      <c r="DO8" s="492"/>
      <c r="DP8" s="492"/>
      <c r="DQ8" s="492"/>
      <c r="DR8" s="492"/>
      <c r="DS8" s="492"/>
      <c r="DT8" s="74"/>
      <c r="DU8" s="74"/>
      <c r="DV8" s="131"/>
      <c r="DW8" s="131"/>
      <c r="DX8" s="120"/>
      <c r="DZ8" s="492" t="s">
        <v>292</v>
      </c>
      <c r="EA8" s="492"/>
      <c r="EB8" s="492"/>
      <c r="EC8" s="492"/>
      <c r="ED8" s="492"/>
      <c r="EE8" s="492"/>
      <c r="EF8" s="492"/>
      <c r="EG8" s="492"/>
      <c r="EH8" s="492"/>
      <c r="EI8" s="492"/>
      <c r="EJ8" s="74"/>
      <c r="EK8" s="74"/>
      <c r="EL8" s="131"/>
      <c r="EM8" s="131"/>
      <c r="EN8" s="120"/>
      <c r="EO8" s="492" t="s">
        <v>292</v>
      </c>
      <c r="EP8" s="492"/>
      <c r="EQ8" s="492"/>
      <c r="ER8" s="492"/>
      <c r="ES8" s="492"/>
      <c r="ET8" s="492"/>
      <c r="EU8" s="492"/>
      <c r="EV8" s="492"/>
      <c r="EW8" s="492"/>
      <c r="EX8" s="492"/>
      <c r="EY8" s="74"/>
      <c r="EZ8" s="74"/>
      <c r="FA8" s="131"/>
      <c r="FB8" s="131"/>
      <c r="FC8" s="120"/>
      <c r="FD8" s="492" t="s">
        <v>292</v>
      </c>
      <c r="FE8" s="492"/>
      <c r="FF8" s="492"/>
      <c r="FG8" s="492"/>
      <c r="FH8" s="492"/>
      <c r="FI8" s="492"/>
      <c r="FJ8" s="492"/>
      <c r="FK8" s="492"/>
      <c r="FL8" s="492"/>
      <c r="FM8" s="492"/>
      <c r="FN8" s="74"/>
      <c r="FO8" s="74"/>
      <c r="FP8" s="131"/>
      <c r="FQ8" s="131"/>
      <c r="FR8" s="120"/>
      <c r="FS8" s="492" t="s">
        <v>292</v>
      </c>
      <c r="FT8" s="492"/>
      <c r="FU8" s="492"/>
      <c r="FV8" s="492"/>
      <c r="FW8" s="492"/>
      <c r="FX8" s="492"/>
      <c r="FY8" s="492"/>
      <c r="FZ8" s="492"/>
      <c r="GA8" s="492"/>
      <c r="GB8" s="492"/>
      <c r="GC8" s="131"/>
      <c r="GD8" s="131"/>
      <c r="GE8" s="120"/>
    </row>
    <row r="9" spans="1:187" s="37" customFormat="1" ht="20.25" customHeight="1">
      <c r="A9" s="492"/>
      <c r="B9" s="492"/>
      <c r="C9" s="492"/>
      <c r="D9" s="492"/>
      <c r="E9" s="492"/>
      <c r="F9" s="492"/>
      <c r="G9" s="492"/>
      <c r="H9" s="492"/>
      <c r="I9" s="492"/>
      <c r="J9" s="492"/>
      <c r="K9" s="121"/>
      <c r="L9" s="121"/>
      <c r="M9" s="241"/>
      <c r="N9" s="241"/>
      <c r="O9" s="120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121"/>
      <c r="AC9" s="121"/>
      <c r="AD9" s="241"/>
      <c r="AE9" s="241"/>
      <c r="AF9" s="12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121"/>
      <c r="AS9" s="121"/>
      <c r="AT9" s="241"/>
      <c r="AU9" s="241"/>
      <c r="AV9" s="120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121"/>
      <c r="BI9" s="121"/>
      <c r="BJ9" s="241"/>
      <c r="BK9" s="241"/>
      <c r="BL9" s="120"/>
      <c r="BN9" s="492"/>
      <c r="BO9" s="492"/>
      <c r="BP9" s="492"/>
      <c r="BQ9" s="492"/>
      <c r="BR9" s="492"/>
      <c r="BS9" s="492"/>
      <c r="BT9" s="492"/>
      <c r="BU9" s="492"/>
      <c r="BV9" s="492"/>
      <c r="BW9" s="492"/>
      <c r="BX9" s="121"/>
      <c r="BY9" s="121"/>
      <c r="BZ9" s="241"/>
      <c r="CA9" s="241"/>
      <c r="CB9" s="120"/>
      <c r="CD9" s="492"/>
      <c r="CE9" s="492"/>
      <c r="CF9" s="492"/>
      <c r="CG9" s="492"/>
      <c r="CH9" s="492"/>
      <c r="CI9" s="492"/>
      <c r="CJ9" s="492"/>
      <c r="CK9" s="492"/>
      <c r="CL9" s="492"/>
      <c r="CM9" s="492"/>
      <c r="CN9" s="121"/>
      <c r="CO9" s="121"/>
      <c r="CP9" s="241"/>
      <c r="CQ9" s="241"/>
      <c r="CR9" s="120"/>
      <c r="CT9" s="492"/>
      <c r="CU9" s="492"/>
      <c r="CV9" s="492"/>
      <c r="CW9" s="492"/>
      <c r="CX9" s="492"/>
      <c r="CY9" s="492"/>
      <c r="CZ9" s="492"/>
      <c r="DA9" s="492"/>
      <c r="DB9" s="492"/>
      <c r="DC9" s="492"/>
      <c r="DD9" s="121"/>
      <c r="DE9" s="121"/>
      <c r="DF9" s="241"/>
      <c r="DG9" s="241"/>
      <c r="DH9" s="120"/>
      <c r="DJ9" s="492"/>
      <c r="DK9" s="492"/>
      <c r="DL9" s="492"/>
      <c r="DM9" s="492"/>
      <c r="DN9" s="492"/>
      <c r="DO9" s="492"/>
      <c r="DP9" s="492"/>
      <c r="DQ9" s="492"/>
      <c r="DR9" s="492"/>
      <c r="DS9" s="492"/>
      <c r="DT9" s="121"/>
      <c r="DU9" s="121"/>
      <c r="DV9" s="241"/>
      <c r="DW9" s="241"/>
      <c r="DX9" s="120"/>
      <c r="DZ9" s="492"/>
      <c r="EA9" s="492"/>
      <c r="EB9" s="492"/>
      <c r="EC9" s="492"/>
      <c r="ED9" s="492"/>
      <c r="EE9" s="492"/>
      <c r="EF9" s="492"/>
      <c r="EG9" s="492"/>
      <c r="EH9" s="492"/>
      <c r="EI9" s="492"/>
      <c r="EJ9" s="121"/>
      <c r="EK9" s="121"/>
      <c r="EL9" s="241"/>
      <c r="EM9" s="241"/>
      <c r="EN9" s="120"/>
      <c r="EO9" s="492"/>
      <c r="EP9" s="492"/>
      <c r="EQ9" s="492"/>
      <c r="ER9" s="492"/>
      <c r="ES9" s="492"/>
      <c r="ET9" s="492"/>
      <c r="EU9" s="492"/>
      <c r="EV9" s="492"/>
      <c r="EW9" s="492"/>
      <c r="EX9" s="492"/>
      <c r="EY9" s="121"/>
      <c r="EZ9" s="121"/>
      <c r="FA9" s="241"/>
      <c r="FB9" s="241"/>
      <c r="FC9" s="120"/>
      <c r="FD9" s="492"/>
      <c r="FE9" s="492"/>
      <c r="FF9" s="492"/>
      <c r="FG9" s="492"/>
      <c r="FH9" s="492"/>
      <c r="FI9" s="492"/>
      <c r="FJ9" s="492"/>
      <c r="FK9" s="492"/>
      <c r="FL9" s="492"/>
      <c r="FM9" s="492"/>
      <c r="FN9" s="121"/>
      <c r="FO9" s="121"/>
      <c r="FP9" s="241"/>
      <c r="FQ9" s="241"/>
      <c r="FR9" s="120"/>
      <c r="FS9" s="492"/>
      <c r="FT9" s="492"/>
      <c r="FU9" s="492"/>
      <c r="FV9" s="492"/>
      <c r="FW9" s="492"/>
      <c r="FX9" s="492"/>
      <c r="FY9" s="492"/>
      <c r="FZ9" s="492"/>
      <c r="GA9" s="492"/>
      <c r="GB9" s="492"/>
      <c r="GC9" s="241"/>
      <c r="GD9" s="241"/>
      <c r="GE9" s="120"/>
    </row>
    <row r="10" spans="1:187" s="37" customFormat="1" ht="15.75">
      <c r="A10" s="493" t="s">
        <v>411</v>
      </c>
      <c r="B10" s="493"/>
      <c r="C10" s="493"/>
      <c r="D10" s="493"/>
      <c r="E10" s="493"/>
      <c r="F10" s="493"/>
      <c r="G10" s="493"/>
      <c r="H10" s="493"/>
      <c r="I10" s="493"/>
      <c r="J10" s="493"/>
      <c r="K10" s="121"/>
      <c r="L10" s="121"/>
      <c r="M10" s="241"/>
      <c r="N10" s="241"/>
      <c r="O10" s="246" t="s">
        <v>236</v>
      </c>
      <c r="R10" s="493" t="s">
        <v>411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121"/>
      <c r="AC10" s="121"/>
      <c r="AD10" s="241"/>
      <c r="AE10" s="241"/>
      <c r="AF10" s="246" t="s">
        <v>236</v>
      </c>
      <c r="AH10" s="493" t="s">
        <v>411</v>
      </c>
      <c r="AI10" s="493"/>
      <c r="AJ10" s="493"/>
      <c r="AK10" s="493"/>
      <c r="AL10" s="493"/>
      <c r="AM10" s="493"/>
      <c r="AN10" s="493"/>
      <c r="AO10" s="493"/>
      <c r="AP10" s="493"/>
      <c r="AQ10" s="493"/>
      <c r="AR10" s="121"/>
      <c r="AS10" s="121"/>
      <c r="AT10" s="241"/>
      <c r="AU10" s="241"/>
      <c r="AV10" s="246" t="s">
        <v>236</v>
      </c>
      <c r="AX10" s="493" t="s">
        <v>411</v>
      </c>
      <c r="AY10" s="493"/>
      <c r="AZ10" s="493"/>
      <c r="BA10" s="493"/>
      <c r="BB10" s="493"/>
      <c r="BC10" s="493"/>
      <c r="BD10" s="493"/>
      <c r="BE10" s="493"/>
      <c r="BF10" s="493"/>
      <c r="BG10" s="493"/>
      <c r="BH10" s="121"/>
      <c r="BI10" s="121"/>
      <c r="BJ10" s="241"/>
      <c r="BK10" s="241"/>
      <c r="BL10" s="246" t="s">
        <v>236</v>
      </c>
      <c r="BN10" s="493" t="s">
        <v>411</v>
      </c>
      <c r="BO10" s="493"/>
      <c r="BP10" s="493"/>
      <c r="BQ10" s="493"/>
      <c r="BR10" s="493"/>
      <c r="BS10" s="493"/>
      <c r="BT10" s="493"/>
      <c r="BU10" s="493"/>
      <c r="BV10" s="493"/>
      <c r="BW10" s="493"/>
      <c r="BX10" s="121"/>
      <c r="BY10" s="121"/>
      <c r="BZ10" s="241"/>
      <c r="CA10" s="241"/>
      <c r="CB10" s="246" t="s">
        <v>236</v>
      </c>
      <c r="CD10" s="493" t="s">
        <v>411</v>
      </c>
      <c r="CE10" s="493"/>
      <c r="CF10" s="493"/>
      <c r="CG10" s="493"/>
      <c r="CH10" s="493"/>
      <c r="CI10" s="493"/>
      <c r="CJ10" s="493"/>
      <c r="CK10" s="493"/>
      <c r="CL10" s="493"/>
      <c r="CM10" s="493"/>
      <c r="CN10" s="121"/>
      <c r="CO10" s="121"/>
      <c r="CP10" s="241"/>
      <c r="CQ10" s="241"/>
      <c r="CR10" s="246" t="s">
        <v>236</v>
      </c>
      <c r="CT10" s="493" t="s">
        <v>411</v>
      </c>
      <c r="CU10" s="493"/>
      <c r="CV10" s="493"/>
      <c r="CW10" s="493"/>
      <c r="CX10" s="493"/>
      <c r="CY10" s="493"/>
      <c r="CZ10" s="493"/>
      <c r="DA10" s="493"/>
      <c r="DB10" s="493"/>
      <c r="DC10" s="493"/>
      <c r="DD10" s="121"/>
      <c r="DE10" s="121"/>
      <c r="DF10" s="241"/>
      <c r="DG10" s="241"/>
      <c r="DH10" s="246" t="s">
        <v>236</v>
      </c>
      <c r="DJ10" s="493" t="s">
        <v>411</v>
      </c>
      <c r="DK10" s="493"/>
      <c r="DL10" s="493"/>
      <c r="DM10" s="493"/>
      <c r="DN10" s="493"/>
      <c r="DO10" s="493"/>
      <c r="DP10" s="493"/>
      <c r="DQ10" s="493"/>
      <c r="DR10" s="493"/>
      <c r="DS10" s="493"/>
      <c r="DT10" s="121"/>
      <c r="DU10" s="121"/>
      <c r="DV10" s="241"/>
      <c r="DW10" s="241"/>
      <c r="DX10" s="246" t="s">
        <v>236</v>
      </c>
      <c r="DZ10" s="493" t="s">
        <v>411</v>
      </c>
      <c r="EA10" s="493"/>
      <c r="EB10" s="493"/>
      <c r="EC10" s="493"/>
      <c r="ED10" s="493"/>
      <c r="EE10" s="493"/>
      <c r="EF10" s="493"/>
      <c r="EG10" s="493"/>
      <c r="EH10" s="493"/>
      <c r="EI10" s="493"/>
      <c r="EJ10" s="121"/>
      <c r="EK10" s="121"/>
      <c r="EL10" s="241"/>
      <c r="EM10" s="241"/>
      <c r="EN10" s="246" t="s">
        <v>236</v>
      </c>
      <c r="EO10" s="493" t="s">
        <v>411</v>
      </c>
      <c r="EP10" s="493"/>
      <c r="EQ10" s="493"/>
      <c r="ER10" s="493"/>
      <c r="ES10" s="493"/>
      <c r="ET10" s="493"/>
      <c r="EU10" s="493"/>
      <c r="EV10" s="493"/>
      <c r="EW10" s="493"/>
      <c r="EX10" s="493"/>
      <c r="EY10" s="121"/>
      <c r="EZ10" s="121"/>
      <c r="FA10" s="241"/>
      <c r="FB10" s="241"/>
      <c r="FC10" s="246" t="s">
        <v>236</v>
      </c>
      <c r="FD10" s="493" t="s">
        <v>411</v>
      </c>
      <c r="FE10" s="493"/>
      <c r="FF10" s="493"/>
      <c r="FG10" s="493"/>
      <c r="FH10" s="493"/>
      <c r="FI10" s="493"/>
      <c r="FJ10" s="493"/>
      <c r="FK10" s="493"/>
      <c r="FL10" s="493"/>
      <c r="FM10" s="493"/>
      <c r="FN10" s="121"/>
      <c r="FO10" s="121"/>
      <c r="FP10" s="241"/>
      <c r="FQ10" s="241"/>
      <c r="FR10" s="246" t="s">
        <v>236</v>
      </c>
      <c r="FS10" s="493" t="s">
        <v>411</v>
      </c>
      <c r="FT10" s="493"/>
      <c r="FU10" s="493"/>
      <c r="FV10" s="493"/>
      <c r="FW10" s="493"/>
      <c r="FX10" s="493"/>
      <c r="FY10" s="493"/>
      <c r="FZ10" s="493"/>
      <c r="GA10" s="493"/>
      <c r="GB10" s="493"/>
      <c r="GC10" s="241"/>
      <c r="GD10" s="241"/>
      <c r="GE10" s="246" t="s">
        <v>236</v>
      </c>
    </row>
    <row r="11" spans="1:187" s="37" customFormat="1" ht="15.75" customHeight="1">
      <c r="A11" s="494" t="s">
        <v>303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6"/>
      <c r="L11" s="46"/>
      <c r="M11" s="134" t="s">
        <v>299</v>
      </c>
      <c r="N11" s="134"/>
      <c r="O11" s="243" t="s">
        <v>302</v>
      </c>
      <c r="R11" s="494" t="s">
        <v>303</v>
      </c>
      <c r="S11" s="495"/>
      <c r="T11" s="495"/>
      <c r="U11" s="495"/>
      <c r="V11" s="495"/>
      <c r="W11" s="495"/>
      <c r="X11" s="495"/>
      <c r="Y11" s="495"/>
      <c r="Z11" s="495"/>
      <c r="AA11" s="495"/>
      <c r="AB11" s="46"/>
      <c r="AC11" s="46"/>
      <c r="AD11" s="134" t="s">
        <v>299</v>
      </c>
      <c r="AE11" s="134"/>
      <c r="AF11" s="243" t="s">
        <v>302</v>
      </c>
      <c r="AH11" s="494" t="s">
        <v>303</v>
      </c>
      <c r="AI11" s="495"/>
      <c r="AJ11" s="495"/>
      <c r="AK11" s="495"/>
      <c r="AL11" s="495"/>
      <c r="AM11" s="495"/>
      <c r="AN11" s="495"/>
      <c r="AO11" s="495"/>
      <c r="AP11" s="495"/>
      <c r="AQ11" s="495"/>
      <c r="AR11" s="46"/>
      <c r="AS11" s="46"/>
      <c r="AT11" s="134" t="s">
        <v>299</v>
      </c>
      <c r="AU11" s="134"/>
      <c r="AV11" s="243" t="s">
        <v>302</v>
      </c>
      <c r="AX11" s="494" t="s">
        <v>303</v>
      </c>
      <c r="AY11" s="495"/>
      <c r="AZ11" s="495"/>
      <c r="BA11" s="495"/>
      <c r="BB11" s="495"/>
      <c r="BC11" s="495"/>
      <c r="BD11" s="495"/>
      <c r="BE11" s="495"/>
      <c r="BF11" s="495"/>
      <c r="BG11" s="495"/>
      <c r="BH11" s="46"/>
      <c r="BI11" s="46"/>
      <c r="BJ11" s="134" t="s">
        <v>299</v>
      </c>
      <c r="BK11" s="134"/>
      <c r="BL11" s="243" t="s">
        <v>302</v>
      </c>
      <c r="BN11" s="494" t="s">
        <v>303</v>
      </c>
      <c r="BO11" s="495"/>
      <c r="BP11" s="495"/>
      <c r="BQ11" s="495"/>
      <c r="BR11" s="495"/>
      <c r="BS11" s="495"/>
      <c r="BT11" s="495"/>
      <c r="BU11" s="495"/>
      <c r="BV11" s="495"/>
      <c r="BW11" s="495"/>
      <c r="BX11" s="46"/>
      <c r="BY11" s="46"/>
      <c r="BZ11" s="134" t="s">
        <v>299</v>
      </c>
      <c r="CA11" s="134"/>
      <c r="CB11" s="243" t="s">
        <v>302</v>
      </c>
      <c r="CD11" s="494" t="s">
        <v>303</v>
      </c>
      <c r="CE11" s="495"/>
      <c r="CF11" s="495"/>
      <c r="CG11" s="495"/>
      <c r="CH11" s="495"/>
      <c r="CI11" s="495"/>
      <c r="CJ11" s="495"/>
      <c r="CK11" s="495"/>
      <c r="CL11" s="495"/>
      <c r="CM11" s="495"/>
      <c r="CN11" s="46"/>
      <c r="CO11" s="46"/>
      <c r="CP11" s="134" t="s">
        <v>299</v>
      </c>
      <c r="CQ11" s="134"/>
      <c r="CR11" s="243" t="s">
        <v>302</v>
      </c>
      <c r="CT11" s="494" t="s">
        <v>303</v>
      </c>
      <c r="CU11" s="495"/>
      <c r="CV11" s="495"/>
      <c r="CW11" s="495"/>
      <c r="CX11" s="495"/>
      <c r="CY11" s="495"/>
      <c r="CZ11" s="495"/>
      <c r="DA11" s="495"/>
      <c r="DB11" s="495"/>
      <c r="DC11" s="495"/>
      <c r="DD11" s="46"/>
      <c r="DE11" s="46"/>
      <c r="DF11" s="134" t="s">
        <v>299</v>
      </c>
      <c r="DG11" s="134"/>
      <c r="DH11" s="243" t="s">
        <v>302</v>
      </c>
      <c r="DJ11" s="494" t="s">
        <v>303</v>
      </c>
      <c r="DK11" s="495"/>
      <c r="DL11" s="495"/>
      <c r="DM11" s="495"/>
      <c r="DN11" s="495"/>
      <c r="DO11" s="495"/>
      <c r="DP11" s="495"/>
      <c r="DQ11" s="495"/>
      <c r="DR11" s="495"/>
      <c r="DS11" s="495"/>
      <c r="DT11" s="46"/>
      <c r="DU11" s="46"/>
      <c r="DV11" s="134" t="s">
        <v>299</v>
      </c>
      <c r="DW11" s="134"/>
      <c r="DX11" s="243" t="s">
        <v>302</v>
      </c>
      <c r="DZ11" s="494" t="s">
        <v>303</v>
      </c>
      <c r="EA11" s="495"/>
      <c r="EB11" s="495"/>
      <c r="EC11" s="495"/>
      <c r="ED11" s="495"/>
      <c r="EE11" s="495"/>
      <c r="EF11" s="495"/>
      <c r="EG11" s="495"/>
      <c r="EH11" s="495"/>
      <c r="EI11" s="495"/>
      <c r="EJ11" s="46"/>
      <c r="EK11" s="46"/>
      <c r="EL11" s="134" t="s">
        <v>299</v>
      </c>
      <c r="EM11" s="134"/>
      <c r="EN11" s="243" t="s">
        <v>302</v>
      </c>
      <c r="EO11" s="494" t="s">
        <v>303</v>
      </c>
      <c r="EP11" s="495"/>
      <c r="EQ11" s="495"/>
      <c r="ER11" s="495"/>
      <c r="ES11" s="495"/>
      <c r="ET11" s="495"/>
      <c r="EU11" s="495"/>
      <c r="EV11" s="495"/>
      <c r="EW11" s="495"/>
      <c r="EX11" s="495"/>
      <c r="EY11" s="46"/>
      <c r="EZ11" s="46"/>
      <c r="FA11" s="134" t="s">
        <v>299</v>
      </c>
      <c r="FB11" s="134"/>
      <c r="FC11" s="243" t="s">
        <v>302</v>
      </c>
      <c r="FD11" s="494" t="s">
        <v>303</v>
      </c>
      <c r="FE11" s="495"/>
      <c r="FF11" s="495"/>
      <c r="FG11" s="495"/>
      <c r="FH11" s="495"/>
      <c r="FI11" s="495"/>
      <c r="FJ11" s="495"/>
      <c r="FK11" s="495"/>
      <c r="FL11" s="495"/>
      <c r="FM11" s="495"/>
      <c r="FN11" s="46"/>
      <c r="FO11" s="46"/>
      <c r="FP11" s="134" t="s">
        <v>299</v>
      </c>
      <c r="FQ11" s="134"/>
      <c r="FR11" s="243" t="s">
        <v>302</v>
      </c>
      <c r="FS11" s="494" t="s">
        <v>303</v>
      </c>
      <c r="FT11" s="495"/>
      <c r="FU11" s="495"/>
      <c r="FV11" s="495"/>
      <c r="FW11" s="495"/>
      <c r="FX11" s="495"/>
      <c r="FY11" s="495"/>
      <c r="FZ11" s="495"/>
      <c r="GA11" s="495"/>
      <c r="GB11" s="495"/>
      <c r="GC11" s="134" t="s">
        <v>299</v>
      </c>
      <c r="GD11" s="134"/>
      <c r="GE11" s="243" t="s">
        <v>302</v>
      </c>
    </row>
    <row r="12" spans="1:187" s="37" customFormat="1" ht="17.25" customHeight="1">
      <c r="A12" s="249" t="s">
        <v>295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46"/>
      <c r="M12" s="134" t="s">
        <v>237</v>
      </c>
      <c r="N12" s="134"/>
      <c r="O12" s="243" t="s">
        <v>240</v>
      </c>
      <c r="R12" s="249" t="s">
        <v>295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46"/>
      <c r="AD12" s="134" t="s">
        <v>237</v>
      </c>
      <c r="AE12" s="134"/>
      <c r="AF12" s="243" t="s">
        <v>240</v>
      </c>
      <c r="AH12" s="249" t="s">
        <v>295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46"/>
      <c r="AT12" s="134" t="s">
        <v>237</v>
      </c>
      <c r="AU12" s="134"/>
      <c r="AV12" s="243" t="s">
        <v>240</v>
      </c>
      <c r="AX12" s="249" t="s">
        <v>295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46"/>
      <c r="BJ12" s="134" t="s">
        <v>237</v>
      </c>
      <c r="BK12" s="134"/>
      <c r="BL12" s="243" t="s">
        <v>240</v>
      </c>
      <c r="BN12" s="249" t="s">
        <v>295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46"/>
      <c r="BZ12" s="134" t="s">
        <v>237</v>
      </c>
      <c r="CA12" s="134"/>
      <c r="CB12" s="243" t="s">
        <v>240</v>
      </c>
      <c r="CD12" s="249" t="s">
        <v>295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46"/>
      <c r="CP12" s="134" t="s">
        <v>237</v>
      </c>
      <c r="CQ12" s="134"/>
      <c r="CR12" s="243" t="s">
        <v>240</v>
      </c>
      <c r="CT12" s="249" t="s">
        <v>295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46"/>
      <c r="DF12" s="134" t="s">
        <v>237</v>
      </c>
      <c r="DG12" s="134"/>
      <c r="DH12" s="243" t="s">
        <v>240</v>
      </c>
      <c r="DJ12" s="249" t="s">
        <v>295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46"/>
      <c r="DV12" s="134" t="s">
        <v>237</v>
      </c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295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46"/>
      <c r="FA12" s="134" t="s">
        <v>237</v>
      </c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295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243" t="s">
        <v>240</v>
      </c>
    </row>
    <row r="13" spans="1:187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 t="s">
        <v>237</v>
      </c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46"/>
      <c r="AD13" s="134" t="s">
        <v>237</v>
      </c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46"/>
      <c r="AT13" s="134" t="s">
        <v>237</v>
      </c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46"/>
      <c r="BJ13" s="134" t="s">
        <v>237</v>
      </c>
      <c r="BK13" s="134"/>
      <c r="BL13" s="244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46"/>
      <c r="BZ13" s="134" t="s">
        <v>237</v>
      </c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46"/>
      <c r="CP13" s="134" t="s">
        <v>237</v>
      </c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46"/>
      <c r="DF13" s="134" t="s">
        <v>237</v>
      </c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46"/>
      <c r="DV13" s="134" t="s">
        <v>237</v>
      </c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46"/>
      <c r="FA13" s="134" t="s">
        <v>237</v>
      </c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244"/>
    </row>
    <row r="14" spans="1:187" s="37" customFormat="1" ht="13.5" customHeight="1">
      <c r="A14" s="248" t="s">
        <v>293</v>
      </c>
      <c r="B14" s="496" t="s">
        <v>294</v>
      </c>
      <c r="C14" s="496"/>
      <c r="D14" s="496"/>
      <c r="E14" s="496"/>
      <c r="F14" s="496"/>
      <c r="G14" s="496"/>
      <c r="H14" s="496"/>
      <c r="I14" s="496"/>
      <c r="J14" s="496"/>
      <c r="K14" s="46"/>
      <c r="L14" s="46"/>
      <c r="M14" s="134" t="s">
        <v>291</v>
      </c>
      <c r="N14" s="134"/>
      <c r="O14" s="245">
        <v>420</v>
      </c>
      <c r="R14" s="248" t="s">
        <v>293</v>
      </c>
      <c r="S14" s="496" t="s">
        <v>294</v>
      </c>
      <c r="T14" s="496"/>
      <c r="U14" s="496"/>
      <c r="V14" s="496"/>
      <c r="W14" s="496"/>
      <c r="X14" s="496"/>
      <c r="Y14" s="496"/>
      <c r="Z14" s="496"/>
      <c r="AA14" s="496"/>
      <c r="AB14" s="46"/>
      <c r="AC14" s="46"/>
      <c r="AD14" s="134" t="s">
        <v>291</v>
      </c>
      <c r="AE14" s="134"/>
      <c r="AF14" s="245">
        <v>420</v>
      </c>
      <c r="AH14" s="248" t="s">
        <v>293</v>
      </c>
      <c r="AI14" s="496" t="s">
        <v>294</v>
      </c>
      <c r="AJ14" s="496"/>
      <c r="AK14" s="496"/>
      <c r="AL14" s="496"/>
      <c r="AM14" s="496"/>
      <c r="AN14" s="496"/>
      <c r="AO14" s="496"/>
      <c r="AP14" s="496"/>
      <c r="AQ14" s="496"/>
      <c r="AR14" s="46"/>
      <c r="AS14" s="46"/>
      <c r="AT14" s="134" t="s">
        <v>291</v>
      </c>
      <c r="AU14" s="134"/>
      <c r="AV14" s="245">
        <v>420</v>
      </c>
      <c r="AX14" s="248" t="s">
        <v>293</v>
      </c>
      <c r="AY14" s="496" t="s">
        <v>294</v>
      </c>
      <c r="AZ14" s="496"/>
      <c r="BA14" s="496"/>
      <c r="BB14" s="496"/>
      <c r="BC14" s="496"/>
      <c r="BD14" s="496"/>
      <c r="BE14" s="496"/>
      <c r="BF14" s="496"/>
      <c r="BG14" s="496"/>
      <c r="BH14" s="46"/>
      <c r="BI14" s="46"/>
      <c r="BJ14" s="134" t="s">
        <v>291</v>
      </c>
      <c r="BK14" s="134"/>
      <c r="BL14" s="245">
        <v>420</v>
      </c>
      <c r="BN14" s="248" t="s">
        <v>293</v>
      </c>
      <c r="BO14" s="496" t="s">
        <v>294</v>
      </c>
      <c r="BP14" s="496"/>
      <c r="BQ14" s="496"/>
      <c r="BR14" s="496"/>
      <c r="BS14" s="496"/>
      <c r="BT14" s="496"/>
      <c r="BU14" s="496"/>
      <c r="BV14" s="496"/>
      <c r="BW14" s="496"/>
      <c r="BX14" s="46"/>
      <c r="BY14" s="46"/>
      <c r="BZ14" s="134" t="s">
        <v>291</v>
      </c>
      <c r="CA14" s="134"/>
      <c r="CB14" s="245">
        <v>420</v>
      </c>
      <c r="CD14" s="248" t="s">
        <v>293</v>
      </c>
      <c r="CE14" s="496" t="s">
        <v>294</v>
      </c>
      <c r="CF14" s="496"/>
      <c r="CG14" s="496"/>
      <c r="CH14" s="496"/>
      <c r="CI14" s="496"/>
      <c r="CJ14" s="496"/>
      <c r="CK14" s="496"/>
      <c r="CL14" s="496"/>
      <c r="CM14" s="496"/>
      <c r="CN14" s="46"/>
      <c r="CO14" s="46"/>
      <c r="CP14" s="134" t="s">
        <v>291</v>
      </c>
      <c r="CQ14" s="134"/>
      <c r="CR14" s="245">
        <v>420</v>
      </c>
      <c r="CT14" s="248" t="s">
        <v>293</v>
      </c>
      <c r="CU14" s="496" t="s">
        <v>294</v>
      </c>
      <c r="CV14" s="496"/>
      <c r="CW14" s="496"/>
      <c r="CX14" s="496"/>
      <c r="CY14" s="496"/>
      <c r="CZ14" s="496"/>
      <c r="DA14" s="496"/>
      <c r="DB14" s="496"/>
      <c r="DC14" s="496"/>
      <c r="DD14" s="46"/>
      <c r="DE14" s="46"/>
      <c r="DF14" s="134" t="s">
        <v>291</v>
      </c>
      <c r="DG14" s="134"/>
      <c r="DH14" s="245">
        <v>420</v>
      </c>
      <c r="DJ14" s="248" t="s">
        <v>293</v>
      </c>
      <c r="DK14" s="496" t="s">
        <v>294</v>
      </c>
      <c r="DL14" s="496"/>
      <c r="DM14" s="496"/>
      <c r="DN14" s="496"/>
      <c r="DO14" s="496"/>
      <c r="DP14" s="496"/>
      <c r="DQ14" s="496"/>
      <c r="DR14" s="496"/>
      <c r="DS14" s="496"/>
      <c r="DT14" s="46"/>
      <c r="DU14" s="46"/>
      <c r="DV14" s="134" t="s">
        <v>291</v>
      </c>
      <c r="DW14" s="134"/>
      <c r="DX14" s="245">
        <v>420</v>
      </c>
      <c r="DZ14" s="248" t="s">
        <v>293</v>
      </c>
      <c r="EA14" s="496" t="s">
        <v>294</v>
      </c>
      <c r="EB14" s="496"/>
      <c r="EC14" s="496"/>
      <c r="ED14" s="496"/>
      <c r="EE14" s="496"/>
      <c r="EF14" s="496"/>
      <c r="EG14" s="496"/>
      <c r="EH14" s="496"/>
      <c r="EI14" s="496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496" t="s">
        <v>294</v>
      </c>
      <c r="EQ14" s="496"/>
      <c r="ER14" s="496"/>
      <c r="ES14" s="496"/>
      <c r="ET14" s="496"/>
      <c r="EU14" s="496"/>
      <c r="EV14" s="496"/>
      <c r="EW14" s="496"/>
      <c r="EX14" s="496"/>
      <c r="EY14" s="46"/>
      <c r="EZ14" s="46"/>
      <c r="FA14" s="134" t="s">
        <v>291</v>
      </c>
      <c r="FB14" s="134"/>
      <c r="FC14" s="245">
        <v>420</v>
      </c>
      <c r="FD14" s="248" t="s">
        <v>293</v>
      </c>
      <c r="FE14" s="496" t="s">
        <v>294</v>
      </c>
      <c r="FF14" s="496"/>
      <c r="FG14" s="496"/>
      <c r="FH14" s="496"/>
      <c r="FI14" s="496"/>
      <c r="FJ14" s="496"/>
      <c r="FK14" s="496"/>
      <c r="FL14" s="496"/>
      <c r="FM14" s="496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496" t="s">
        <v>294</v>
      </c>
      <c r="FU14" s="496"/>
      <c r="FV14" s="496"/>
      <c r="FW14" s="496"/>
      <c r="FX14" s="496"/>
      <c r="FY14" s="496"/>
      <c r="FZ14" s="496"/>
      <c r="GA14" s="496"/>
      <c r="GB14" s="496"/>
      <c r="GC14" s="134" t="s">
        <v>291</v>
      </c>
      <c r="GD14" s="134"/>
      <c r="GE14" s="245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389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389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389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389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389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389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389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389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389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389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87" t="s">
        <v>391</v>
      </c>
      <c r="B18" s="487"/>
      <c r="C18" s="487"/>
      <c r="D18" s="509" t="s">
        <v>304</v>
      </c>
      <c r="E18" s="509"/>
      <c r="F18" s="509"/>
      <c r="G18" s="509"/>
      <c r="H18" s="509"/>
      <c r="I18" s="509"/>
      <c r="J18" s="509"/>
      <c r="K18" s="46"/>
      <c r="L18" s="46"/>
      <c r="M18" s="46"/>
      <c r="N18" s="46"/>
      <c r="O18" s="55"/>
      <c r="R18" s="487" t="s">
        <v>391</v>
      </c>
      <c r="S18" s="487"/>
      <c r="T18" s="487"/>
      <c r="U18" s="511" t="s">
        <v>416</v>
      </c>
      <c r="V18" s="511"/>
      <c r="W18" s="511"/>
      <c r="X18" s="511"/>
      <c r="Y18" s="511"/>
      <c r="Z18" s="511"/>
      <c r="AA18" s="511"/>
      <c r="AB18" s="46"/>
      <c r="AC18" s="46"/>
      <c r="AD18" s="46"/>
      <c r="AE18" s="46"/>
      <c r="AF18" s="55"/>
      <c r="AH18" s="487" t="s">
        <v>391</v>
      </c>
      <c r="AI18" s="487"/>
      <c r="AJ18" s="487"/>
      <c r="AK18" s="509" t="s">
        <v>415</v>
      </c>
      <c r="AL18" s="509"/>
      <c r="AM18" s="509"/>
      <c r="AN18" s="509"/>
      <c r="AO18" s="509"/>
      <c r="AP18" s="509"/>
      <c r="AQ18" s="509"/>
      <c r="AR18" s="46"/>
      <c r="AS18" s="46"/>
      <c r="AT18" s="46"/>
      <c r="AU18" s="46"/>
      <c r="AV18" s="55"/>
      <c r="AX18" s="487" t="s">
        <v>391</v>
      </c>
      <c r="AY18" s="487"/>
      <c r="AZ18" s="487"/>
      <c r="BA18" s="513" t="s">
        <v>417</v>
      </c>
      <c r="BB18" s="513"/>
      <c r="BC18" s="513"/>
      <c r="BD18" s="513"/>
      <c r="BE18" s="513"/>
      <c r="BF18" s="513"/>
      <c r="BG18" s="513"/>
      <c r="BH18" s="46"/>
      <c r="BI18" s="46"/>
      <c r="BJ18" s="46"/>
      <c r="BK18" s="46"/>
      <c r="BL18" s="55"/>
      <c r="BN18" s="487" t="s">
        <v>391</v>
      </c>
      <c r="BO18" s="487"/>
      <c r="BP18" s="511" t="s">
        <v>418</v>
      </c>
      <c r="BQ18" s="511"/>
      <c r="BR18" s="511"/>
      <c r="BS18" s="511"/>
      <c r="BT18" s="511"/>
      <c r="BU18" s="511"/>
      <c r="BV18" s="511"/>
      <c r="BW18" s="511"/>
      <c r="BX18" s="511"/>
      <c r="BY18" s="511"/>
      <c r="BZ18" s="511"/>
      <c r="CA18" s="327"/>
      <c r="CB18" s="55"/>
      <c r="CD18" s="487" t="s">
        <v>391</v>
      </c>
      <c r="CE18" s="487"/>
      <c r="CF18" s="487"/>
      <c r="CG18" s="513" t="s">
        <v>419</v>
      </c>
      <c r="CH18" s="513"/>
      <c r="CI18" s="513"/>
      <c r="CJ18" s="513"/>
      <c r="CK18" s="513"/>
      <c r="CL18" s="513"/>
      <c r="CM18" s="513"/>
      <c r="CN18" s="46"/>
      <c r="CO18" s="46"/>
      <c r="CP18" s="46"/>
      <c r="CQ18" s="46"/>
      <c r="CR18" s="55"/>
      <c r="CT18" s="487" t="s">
        <v>391</v>
      </c>
      <c r="CU18" s="487"/>
      <c r="CV18" s="487"/>
      <c r="CW18" s="511" t="s">
        <v>420</v>
      </c>
      <c r="CX18" s="511"/>
      <c r="CY18" s="511"/>
      <c r="CZ18" s="511"/>
      <c r="DA18" s="511"/>
      <c r="DB18" s="511"/>
      <c r="DC18" s="511"/>
      <c r="DD18" s="511"/>
      <c r="DE18" s="511"/>
      <c r="DF18" s="511"/>
      <c r="DG18" s="133"/>
      <c r="DH18" s="55"/>
      <c r="DJ18" s="487" t="s">
        <v>391</v>
      </c>
      <c r="DK18" s="487"/>
      <c r="DL18" s="331"/>
      <c r="DM18" s="514" t="s">
        <v>421</v>
      </c>
      <c r="DN18" s="514"/>
      <c r="DO18" s="514"/>
      <c r="DP18" s="514"/>
      <c r="DQ18" s="514"/>
      <c r="DR18" s="514"/>
      <c r="DS18" s="514"/>
      <c r="DT18" s="514"/>
      <c r="DU18" s="514"/>
      <c r="DV18" s="514"/>
      <c r="DW18" s="331"/>
      <c r="DX18" s="331"/>
      <c r="DZ18" s="487" t="s">
        <v>391</v>
      </c>
      <c r="EA18" s="487"/>
      <c r="EB18" s="332"/>
      <c r="EC18" s="512" t="s">
        <v>422</v>
      </c>
      <c r="ED18" s="512"/>
      <c r="EE18" s="512"/>
      <c r="EF18" s="512"/>
      <c r="EG18" s="512"/>
      <c r="EH18" s="512"/>
      <c r="EI18" s="512"/>
      <c r="EJ18" s="512"/>
      <c r="EK18" s="512"/>
      <c r="EL18" s="512"/>
      <c r="EM18" s="512"/>
      <c r="EN18" s="333"/>
      <c r="EO18" s="487" t="s">
        <v>391</v>
      </c>
      <c r="EP18" s="487"/>
      <c r="EQ18" s="332"/>
      <c r="ER18" s="512" t="s">
        <v>423</v>
      </c>
      <c r="ES18" s="512"/>
      <c r="ET18" s="512"/>
      <c r="EU18" s="512"/>
      <c r="EV18" s="512"/>
      <c r="EW18" s="512"/>
      <c r="EX18" s="512"/>
      <c r="EY18" s="512"/>
      <c r="EZ18" s="512"/>
      <c r="FA18" s="512"/>
      <c r="FB18" s="512"/>
      <c r="FC18" s="333"/>
      <c r="FD18" s="487" t="s">
        <v>391</v>
      </c>
      <c r="FE18" s="487"/>
      <c r="FF18" s="488"/>
      <c r="FG18" s="489"/>
      <c r="FH18" s="489"/>
      <c r="FI18" s="489"/>
      <c r="FJ18" s="489"/>
      <c r="FK18" s="489"/>
      <c r="FL18" s="489"/>
      <c r="FM18" s="489"/>
      <c r="FN18" s="489"/>
      <c r="FO18" s="489"/>
      <c r="FP18" s="489"/>
      <c r="FQ18" s="489"/>
      <c r="FR18" s="489"/>
      <c r="FS18" s="487" t="s">
        <v>391</v>
      </c>
      <c r="FT18" s="487"/>
      <c r="FU18" s="488" t="s">
        <v>424</v>
      </c>
      <c r="FV18" s="489"/>
      <c r="FW18" s="489"/>
      <c r="FX18" s="489"/>
      <c r="FY18" s="489"/>
      <c r="FZ18" s="489"/>
      <c r="GA18" s="489"/>
      <c r="GB18" s="489"/>
      <c r="GC18" s="489"/>
      <c r="GD18" s="489"/>
      <c r="GE18" s="489"/>
    </row>
    <row r="19" spans="1:187" s="37" customFormat="1" ht="15.75" customHeight="1">
      <c r="A19" s="48" t="s">
        <v>396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396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396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396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396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396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396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396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396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396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396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97" t="s">
        <v>0</v>
      </c>
      <c r="B21" s="478" t="s">
        <v>384</v>
      </c>
      <c r="C21" s="478" t="s">
        <v>296</v>
      </c>
      <c r="D21" s="478" t="s">
        <v>308</v>
      </c>
      <c r="E21" s="482" t="s">
        <v>297</v>
      </c>
      <c r="F21" s="482"/>
      <c r="G21" s="478" t="s">
        <v>204</v>
      </c>
      <c r="H21" s="478" t="s">
        <v>300</v>
      </c>
      <c r="I21" s="478" t="s">
        <v>385</v>
      </c>
      <c r="J21" s="480" t="s">
        <v>400</v>
      </c>
      <c r="K21" s="483"/>
      <c r="L21" s="484"/>
      <c r="M21" s="478" t="s">
        <v>386</v>
      </c>
      <c r="N21" s="480" t="s">
        <v>298</v>
      </c>
      <c r="O21" s="481"/>
      <c r="P21" s="499" t="s">
        <v>247</v>
      </c>
      <c r="Q21" s="320"/>
      <c r="R21" s="497" t="s">
        <v>0</v>
      </c>
      <c r="S21" s="478" t="s">
        <v>384</v>
      </c>
      <c r="T21" s="478" t="s">
        <v>296</v>
      </c>
      <c r="U21" s="478" t="s">
        <v>308</v>
      </c>
      <c r="V21" s="482" t="s">
        <v>297</v>
      </c>
      <c r="W21" s="482"/>
      <c r="X21" s="478" t="s">
        <v>204</v>
      </c>
      <c r="Y21" s="478" t="s">
        <v>300</v>
      </c>
      <c r="Z21" s="478" t="s">
        <v>385</v>
      </c>
      <c r="AA21" s="480" t="s">
        <v>400</v>
      </c>
      <c r="AB21" s="483"/>
      <c r="AC21" s="484"/>
      <c r="AD21" s="478" t="s">
        <v>386</v>
      </c>
      <c r="AE21" s="480" t="s">
        <v>298</v>
      </c>
      <c r="AF21" s="481"/>
      <c r="AG21" s="499" t="s">
        <v>247</v>
      </c>
      <c r="AH21" s="497" t="s">
        <v>0</v>
      </c>
      <c r="AI21" s="478" t="s">
        <v>384</v>
      </c>
      <c r="AJ21" s="478" t="s">
        <v>296</v>
      </c>
      <c r="AK21" s="478" t="s">
        <v>308</v>
      </c>
      <c r="AL21" s="482" t="s">
        <v>297</v>
      </c>
      <c r="AM21" s="482"/>
      <c r="AN21" s="478" t="s">
        <v>204</v>
      </c>
      <c r="AO21" s="478" t="s">
        <v>300</v>
      </c>
      <c r="AP21" s="478" t="s">
        <v>385</v>
      </c>
      <c r="AQ21" s="480" t="s">
        <v>400</v>
      </c>
      <c r="AR21" s="483"/>
      <c r="AS21" s="484"/>
      <c r="AT21" s="478" t="s">
        <v>386</v>
      </c>
      <c r="AU21" s="480" t="s">
        <v>298</v>
      </c>
      <c r="AV21" s="481"/>
      <c r="AW21" s="499" t="s">
        <v>247</v>
      </c>
      <c r="AX21" s="497" t="s">
        <v>0</v>
      </c>
      <c r="AY21" s="478" t="s">
        <v>384</v>
      </c>
      <c r="AZ21" s="478" t="s">
        <v>296</v>
      </c>
      <c r="BA21" s="478" t="s">
        <v>308</v>
      </c>
      <c r="BB21" s="482" t="s">
        <v>297</v>
      </c>
      <c r="BC21" s="482"/>
      <c r="BD21" s="478" t="s">
        <v>204</v>
      </c>
      <c r="BE21" s="478" t="s">
        <v>300</v>
      </c>
      <c r="BF21" s="478" t="s">
        <v>385</v>
      </c>
      <c r="BG21" s="480" t="s">
        <v>400</v>
      </c>
      <c r="BH21" s="483"/>
      <c r="BI21" s="484"/>
      <c r="BJ21" s="478" t="s">
        <v>386</v>
      </c>
      <c r="BK21" s="480" t="s">
        <v>298</v>
      </c>
      <c r="BL21" s="481"/>
      <c r="BM21" s="499" t="s">
        <v>247</v>
      </c>
      <c r="BN21" s="497" t="s">
        <v>0</v>
      </c>
      <c r="BO21" s="478" t="s">
        <v>384</v>
      </c>
      <c r="BP21" s="478" t="s">
        <v>296</v>
      </c>
      <c r="BQ21" s="478" t="s">
        <v>308</v>
      </c>
      <c r="BR21" s="482" t="s">
        <v>297</v>
      </c>
      <c r="BS21" s="482"/>
      <c r="BT21" s="478" t="s">
        <v>204</v>
      </c>
      <c r="BU21" s="478" t="s">
        <v>300</v>
      </c>
      <c r="BV21" s="478" t="s">
        <v>385</v>
      </c>
      <c r="BW21" s="480" t="s">
        <v>400</v>
      </c>
      <c r="BX21" s="483"/>
      <c r="BY21" s="484"/>
      <c r="BZ21" s="478" t="s">
        <v>386</v>
      </c>
      <c r="CA21" s="480" t="s">
        <v>298</v>
      </c>
      <c r="CB21" s="481"/>
      <c r="CC21" s="499" t="s">
        <v>247</v>
      </c>
      <c r="CD21" s="497" t="s">
        <v>0</v>
      </c>
      <c r="CE21" s="478" t="s">
        <v>384</v>
      </c>
      <c r="CF21" s="478" t="s">
        <v>296</v>
      </c>
      <c r="CG21" s="478" t="s">
        <v>308</v>
      </c>
      <c r="CH21" s="482" t="s">
        <v>297</v>
      </c>
      <c r="CI21" s="482"/>
      <c r="CJ21" s="478" t="s">
        <v>204</v>
      </c>
      <c r="CK21" s="478" t="s">
        <v>300</v>
      </c>
      <c r="CL21" s="478" t="s">
        <v>385</v>
      </c>
      <c r="CM21" s="480" t="s">
        <v>400</v>
      </c>
      <c r="CN21" s="483"/>
      <c r="CO21" s="484"/>
      <c r="CP21" s="478" t="s">
        <v>386</v>
      </c>
      <c r="CQ21" s="480" t="s">
        <v>298</v>
      </c>
      <c r="CR21" s="481"/>
      <c r="CS21" s="345" t="s">
        <v>247</v>
      </c>
      <c r="CT21" s="497" t="s">
        <v>0</v>
      </c>
      <c r="CU21" s="478" t="s">
        <v>384</v>
      </c>
      <c r="CV21" s="478" t="s">
        <v>296</v>
      </c>
      <c r="CW21" s="478" t="s">
        <v>308</v>
      </c>
      <c r="CX21" s="482" t="s">
        <v>297</v>
      </c>
      <c r="CY21" s="482"/>
      <c r="CZ21" s="478" t="s">
        <v>204</v>
      </c>
      <c r="DA21" s="478" t="s">
        <v>300</v>
      </c>
      <c r="DB21" s="478" t="s">
        <v>385</v>
      </c>
      <c r="DC21" s="480" t="s">
        <v>400</v>
      </c>
      <c r="DD21" s="483"/>
      <c r="DE21" s="484"/>
      <c r="DF21" s="478" t="s">
        <v>386</v>
      </c>
      <c r="DG21" s="480" t="s">
        <v>298</v>
      </c>
      <c r="DH21" s="481"/>
      <c r="DI21" s="499" t="s">
        <v>247</v>
      </c>
      <c r="DJ21" s="497" t="s">
        <v>0</v>
      </c>
      <c r="DK21" s="478" t="s">
        <v>384</v>
      </c>
      <c r="DL21" s="478" t="s">
        <v>296</v>
      </c>
      <c r="DM21" s="478" t="s">
        <v>308</v>
      </c>
      <c r="DN21" s="482" t="s">
        <v>297</v>
      </c>
      <c r="DO21" s="482"/>
      <c r="DP21" s="478" t="s">
        <v>204</v>
      </c>
      <c r="DQ21" s="478" t="s">
        <v>300</v>
      </c>
      <c r="DR21" s="478" t="s">
        <v>385</v>
      </c>
      <c r="DS21" s="480" t="s">
        <v>400</v>
      </c>
      <c r="DT21" s="483"/>
      <c r="DU21" s="484"/>
      <c r="DV21" s="478" t="s">
        <v>386</v>
      </c>
      <c r="DW21" s="480" t="s">
        <v>298</v>
      </c>
      <c r="DX21" s="481"/>
      <c r="DY21" s="499" t="s">
        <v>247</v>
      </c>
      <c r="DZ21" s="497" t="s">
        <v>0</v>
      </c>
      <c r="EA21" s="478" t="s">
        <v>384</v>
      </c>
      <c r="EB21" s="478" t="s">
        <v>296</v>
      </c>
      <c r="EC21" s="478" t="s">
        <v>308</v>
      </c>
      <c r="ED21" s="482" t="s">
        <v>297</v>
      </c>
      <c r="EE21" s="482"/>
      <c r="EF21" s="478" t="s">
        <v>204</v>
      </c>
      <c r="EG21" s="478" t="s">
        <v>300</v>
      </c>
      <c r="EH21" s="478" t="s">
        <v>385</v>
      </c>
      <c r="EI21" s="480" t="s">
        <v>400</v>
      </c>
      <c r="EJ21" s="483"/>
      <c r="EK21" s="484"/>
      <c r="EL21" s="478" t="s">
        <v>386</v>
      </c>
      <c r="EM21" s="480" t="s">
        <v>298</v>
      </c>
      <c r="EN21" s="481"/>
      <c r="EO21" s="497" t="s">
        <v>0</v>
      </c>
      <c r="EP21" s="478" t="s">
        <v>384</v>
      </c>
      <c r="EQ21" s="478" t="s">
        <v>296</v>
      </c>
      <c r="ER21" s="478" t="s">
        <v>308</v>
      </c>
      <c r="ES21" s="482" t="s">
        <v>297</v>
      </c>
      <c r="ET21" s="482"/>
      <c r="EU21" s="478" t="s">
        <v>204</v>
      </c>
      <c r="EV21" s="478" t="s">
        <v>300</v>
      </c>
      <c r="EW21" s="478" t="s">
        <v>385</v>
      </c>
      <c r="EX21" s="480" t="s">
        <v>400</v>
      </c>
      <c r="EY21" s="483"/>
      <c r="EZ21" s="484"/>
      <c r="FA21" s="478" t="s">
        <v>386</v>
      </c>
      <c r="FB21" s="480" t="s">
        <v>298</v>
      </c>
      <c r="FC21" s="481"/>
      <c r="FD21" s="497" t="s">
        <v>0</v>
      </c>
      <c r="FE21" s="478" t="s">
        <v>384</v>
      </c>
      <c r="FF21" s="478" t="s">
        <v>296</v>
      </c>
      <c r="FG21" s="478" t="s">
        <v>308</v>
      </c>
      <c r="FH21" s="482" t="s">
        <v>297</v>
      </c>
      <c r="FI21" s="482"/>
      <c r="FJ21" s="478" t="s">
        <v>204</v>
      </c>
      <c r="FK21" s="478" t="s">
        <v>300</v>
      </c>
      <c r="FL21" s="478" t="s">
        <v>385</v>
      </c>
      <c r="FM21" s="480" t="s">
        <v>400</v>
      </c>
      <c r="FN21" s="483"/>
      <c r="FO21" s="484"/>
      <c r="FP21" s="478" t="s">
        <v>386</v>
      </c>
      <c r="FQ21" s="480" t="s">
        <v>298</v>
      </c>
      <c r="FR21" s="481"/>
      <c r="FS21" s="497" t="s">
        <v>0</v>
      </c>
      <c r="FT21" s="478" t="s">
        <v>384</v>
      </c>
      <c r="FU21" s="478" t="s">
        <v>296</v>
      </c>
      <c r="FV21" s="478" t="s">
        <v>308</v>
      </c>
      <c r="FW21" s="482" t="s">
        <v>297</v>
      </c>
      <c r="FX21" s="482"/>
      <c r="FY21" s="478" t="s">
        <v>204</v>
      </c>
      <c r="FZ21" s="478" t="s">
        <v>300</v>
      </c>
      <c r="GA21" s="478" t="s">
        <v>385</v>
      </c>
      <c r="GB21" s="480" t="s">
        <v>400</v>
      </c>
      <c r="GC21" s="484"/>
      <c r="GD21" s="478" t="s">
        <v>386</v>
      </c>
      <c r="GE21" s="480" t="s">
        <v>298</v>
      </c>
      <c r="GF21" s="481"/>
    </row>
    <row r="22" spans="1:188" ht="76.5" customHeight="1" thickBot="1">
      <c r="A22" s="498"/>
      <c r="B22" s="479"/>
      <c r="C22" s="479"/>
      <c r="D22" s="479"/>
      <c r="E22" s="325" t="s">
        <v>398</v>
      </c>
      <c r="F22" s="325" t="s">
        <v>399</v>
      </c>
      <c r="G22" s="479"/>
      <c r="H22" s="479"/>
      <c r="I22" s="479"/>
      <c r="J22" s="325" t="s">
        <v>398</v>
      </c>
      <c r="K22" s="204" t="s">
        <v>87</v>
      </c>
      <c r="L22" s="325" t="s">
        <v>401</v>
      </c>
      <c r="M22" s="479"/>
      <c r="N22" s="325" t="s">
        <v>398</v>
      </c>
      <c r="O22" s="326" t="s">
        <v>399</v>
      </c>
      <c r="P22" s="500"/>
      <c r="Q22" s="321"/>
      <c r="R22" s="498"/>
      <c r="S22" s="479"/>
      <c r="T22" s="479"/>
      <c r="U22" s="479"/>
      <c r="V22" s="325" t="s">
        <v>398</v>
      </c>
      <c r="W22" s="325" t="s">
        <v>399</v>
      </c>
      <c r="X22" s="479"/>
      <c r="Y22" s="479"/>
      <c r="Z22" s="479"/>
      <c r="AA22" s="325" t="s">
        <v>398</v>
      </c>
      <c r="AB22" s="204" t="s">
        <v>87</v>
      </c>
      <c r="AC22" s="325" t="s">
        <v>401</v>
      </c>
      <c r="AD22" s="479"/>
      <c r="AE22" s="325" t="s">
        <v>398</v>
      </c>
      <c r="AF22" s="326" t="s">
        <v>399</v>
      </c>
      <c r="AG22" s="500"/>
      <c r="AH22" s="498"/>
      <c r="AI22" s="479"/>
      <c r="AJ22" s="479"/>
      <c r="AK22" s="479"/>
      <c r="AL22" s="325" t="s">
        <v>398</v>
      </c>
      <c r="AM22" s="325" t="s">
        <v>399</v>
      </c>
      <c r="AN22" s="479"/>
      <c r="AO22" s="479"/>
      <c r="AP22" s="479"/>
      <c r="AQ22" s="325" t="s">
        <v>398</v>
      </c>
      <c r="AR22" s="204" t="s">
        <v>87</v>
      </c>
      <c r="AS22" s="325" t="s">
        <v>401</v>
      </c>
      <c r="AT22" s="479"/>
      <c r="AU22" s="325" t="s">
        <v>398</v>
      </c>
      <c r="AV22" s="326" t="s">
        <v>399</v>
      </c>
      <c r="AW22" s="500"/>
      <c r="AX22" s="498"/>
      <c r="AY22" s="479"/>
      <c r="AZ22" s="479"/>
      <c r="BA22" s="479"/>
      <c r="BB22" s="325" t="s">
        <v>398</v>
      </c>
      <c r="BC22" s="325" t="s">
        <v>399</v>
      </c>
      <c r="BD22" s="479"/>
      <c r="BE22" s="479"/>
      <c r="BF22" s="479"/>
      <c r="BG22" s="325" t="s">
        <v>398</v>
      </c>
      <c r="BH22" s="204" t="s">
        <v>87</v>
      </c>
      <c r="BI22" s="325" t="s">
        <v>401</v>
      </c>
      <c r="BJ22" s="479"/>
      <c r="BK22" s="325" t="s">
        <v>398</v>
      </c>
      <c r="BL22" s="326" t="s">
        <v>399</v>
      </c>
      <c r="BM22" s="500"/>
      <c r="BN22" s="498"/>
      <c r="BO22" s="479"/>
      <c r="BP22" s="479"/>
      <c r="BQ22" s="479"/>
      <c r="BR22" s="325" t="s">
        <v>398</v>
      </c>
      <c r="BS22" s="325" t="s">
        <v>399</v>
      </c>
      <c r="BT22" s="479"/>
      <c r="BU22" s="479"/>
      <c r="BV22" s="479"/>
      <c r="BW22" s="325" t="s">
        <v>398</v>
      </c>
      <c r="BX22" s="204" t="s">
        <v>87</v>
      </c>
      <c r="BY22" s="325" t="s">
        <v>401</v>
      </c>
      <c r="BZ22" s="479"/>
      <c r="CA22" s="325" t="s">
        <v>398</v>
      </c>
      <c r="CB22" s="326" t="s">
        <v>399</v>
      </c>
      <c r="CC22" s="500"/>
      <c r="CD22" s="498"/>
      <c r="CE22" s="479"/>
      <c r="CF22" s="479"/>
      <c r="CG22" s="479"/>
      <c r="CH22" s="325" t="s">
        <v>398</v>
      </c>
      <c r="CI22" s="325" t="s">
        <v>399</v>
      </c>
      <c r="CJ22" s="479"/>
      <c r="CK22" s="479"/>
      <c r="CL22" s="479"/>
      <c r="CM22" s="325" t="s">
        <v>398</v>
      </c>
      <c r="CN22" s="204" t="s">
        <v>87</v>
      </c>
      <c r="CO22" s="325" t="s">
        <v>401</v>
      </c>
      <c r="CP22" s="479"/>
      <c r="CQ22" s="325" t="s">
        <v>398</v>
      </c>
      <c r="CR22" s="326" t="s">
        <v>399</v>
      </c>
      <c r="CS22" s="346"/>
      <c r="CT22" s="498"/>
      <c r="CU22" s="479"/>
      <c r="CV22" s="479"/>
      <c r="CW22" s="479"/>
      <c r="CX22" s="325" t="s">
        <v>398</v>
      </c>
      <c r="CY22" s="325" t="s">
        <v>399</v>
      </c>
      <c r="CZ22" s="479"/>
      <c r="DA22" s="479"/>
      <c r="DB22" s="479"/>
      <c r="DC22" s="325" t="s">
        <v>398</v>
      </c>
      <c r="DD22" s="204" t="s">
        <v>87</v>
      </c>
      <c r="DE22" s="325" t="s">
        <v>401</v>
      </c>
      <c r="DF22" s="479"/>
      <c r="DG22" s="325" t="s">
        <v>398</v>
      </c>
      <c r="DH22" s="326" t="s">
        <v>399</v>
      </c>
      <c r="DI22" s="500"/>
      <c r="DJ22" s="498"/>
      <c r="DK22" s="479"/>
      <c r="DL22" s="479"/>
      <c r="DM22" s="479"/>
      <c r="DN22" s="325" t="s">
        <v>398</v>
      </c>
      <c r="DO22" s="325" t="s">
        <v>399</v>
      </c>
      <c r="DP22" s="479"/>
      <c r="DQ22" s="479"/>
      <c r="DR22" s="479"/>
      <c r="DS22" s="325" t="s">
        <v>398</v>
      </c>
      <c r="DT22" s="204" t="s">
        <v>87</v>
      </c>
      <c r="DU22" s="325" t="s">
        <v>401</v>
      </c>
      <c r="DV22" s="479"/>
      <c r="DW22" s="325" t="s">
        <v>398</v>
      </c>
      <c r="DX22" s="326" t="s">
        <v>399</v>
      </c>
      <c r="DY22" s="500"/>
      <c r="DZ22" s="498"/>
      <c r="EA22" s="479"/>
      <c r="EB22" s="479"/>
      <c r="EC22" s="479"/>
      <c r="ED22" s="325" t="s">
        <v>398</v>
      </c>
      <c r="EE22" s="325" t="s">
        <v>399</v>
      </c>
      <c r="EF22" s="479"/>
      <c r="EG22" s="479"/>
      <c r="EH22" s="479"/>
      <c r="EI22" s="325" t="s">
        <v>398</v>
      </c>
      <c r="EJ22" s="204" t="s">
        <v>87</v>
      </c>
      <c r="EK22" s="325" t="s">
        <v>401</v>
      </c>
      <c r="EL22" s="479"/>
      <c r="EM22" s="325" t="s">
        <v>398</v>
      </c>
      <c r="EN22" s="326" t="s">
        <v>399</v>
      </c>
      <c r="EO22" s="498"/>
      <c r="EP22" s="479"/>
      <c r="EQ22" s="479"/>
      <c r="ER22" s="479"/>
      <c r="ES22" s="325" t="s">
        <v>398</v>
      </c>
      <c r="ET22" s="325" t="s">
        <v>399</v>
      </c>
      <c r="EU22" s="479"/>
      <c r="EV22" s="479"/>
      <c r="EW22" s="479"/>
      <c r="EX22" s="325" t="s">
        <v>398</v>
      </c>
      <c r="EY22" s="204" t="s">
        <v>87</v>
      </c>
      <c r="EZ22" s="325" t="s">
        <v>401</v>
      </c>
      <c r="FA22" s="479"/>
      <c r="FB22" s="325" t="s">
        <v>398</v>
      </c>
      <c r="FC22" s="326" t="s">
        <v>399</v>
      </c>
      <c r="FD22" s="498"/>
      <c r="FE22" s="479"/>
      <c r="FF22" s="479"/>
      <c r="FG22" s="479"/>
      <c r="FH22" s="325" t="s">
        <v>398</v>
      </c>
      <c r="FI22" s="325" t="s">
        <v>399</v>
      </c>
      <c r="FJ22" s="479"/>
      <c r="FK22" s="479"/>
      <c r="FL22" s="479"/>
      <c r="FM22" s="325" t="s">
        <v>398</v>
      </c>
      <c r="FN22" s="204" t="s">
        <v>87</v>
      </c>
      <c r="FO22" s="325" t="s">
        <v>401</v>
      </c>
      <c r="FP22" s="479"/>
      <c r="FQ22" s="325" t="s">
        <v>398</v>
      </c>
      <c r="FR22" s="326" t="s">
        <v>399</v>
      </c>
      <c r="FS22" s="498"/>
      <c r="FT22" s="479"/>
      <c r="FU22" s="479"/>
      <c r="FV22" s="479"/>
      <c r="FW22" s="325" t="s">
        <v>398</v>
      </c>
      <c r="FX22" s="325" t="s">
        <v>399</v>
      </c>
      <c r="FY22" s="479"/>
      <c r="FZ22" s="479"/>
      <c r="GA22" s="479"/>
      <c r="GB22" s="325" t="s">
        <v>398</v>
      </c>
      <c r="GC22" s="325" t="s">
        <v>401</v>
      </c>
      <c r="GD22" s="479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9</v>
      </c>
      <c r="J23" s="318">
        <v>10</v>
      </c>
      <c r="K23" s="318"/>
      <c r="L23" s="318">
        <v>11</v>
      </c>
      <c r="M23" s="318">
        <v>12</v>
      </c>
      <c r="N23" s="318">
        <v>13</v>
      </c>
      <c r="O23" s="318">
        <v>14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9</v>
      </c>
      <c r="AA23" s="318">
        <v>10</v>
      </c>
      <c r="AB23" s="318"/>
      <c r="AC23" s="318">
        <v>11</v>
      </c>
      <c r="AD23" s="318">
        <v>12</v>
      </c>
      <c r="AE23" s="318">
        <v>13</v>
      </c>
      <c r="AF23" s="318">
        <v>14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9</v>
      </c>
      <c r="AQ23" s="318">
        <v>10</v>
      </c>
      <c r="AR23" s="318"/>
      <c r="AS23" s="318">
        <v>11</v>
      </c>
      <c r="AT23" s="318">
        <v>12</v>
      </c>
      <c r="AU23" s="318">
        <v>13</v>
      </c>
      <c r="AV23" s="318">
        <v>14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9</v>
      </c>
      <c r="BG23" s="318">
        <v>10</v>
      </c>
      <c r="BH23" s="318"/>
      <c r="BI23" s="318">
        <v>11</v>
      </c>
      <c r="BJ23" s="318">
        <v>12</v>
      </c>
      <c r="BK23" s="318">
        <v>13</v>
      </c>
      <c r="BL23" s="318">
        <v>14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9</v>
      </c>
      <c r="CM23" s="318">
        <v>10</v>
      </c>
      <c r="CN23" s="318"/>
      <c r="CO23" s="318">
        <v>11</v>
      </c>
      <c r="CP23" s="318">
        <v>12</v>
      </c>
      <c r="CQ23" s="318">
        <v>13</v>
      </c>
      <c r="CR23" s="318">
        <v>14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9</v>
      </c>
      <c r="DC23" s="318">
        <v>10</v>
      </c>
      <c r="DD23" s="318"/>
      <c r="DE23" s="318">
        <v>11</v>
      </c>
      <c r="DF23" s="318">
        <v>12</v>
      </c>
      <c r="DG23" s="318">
        <v>13</v>
      </c>
      <c r="DH23" s="318">
        <v>14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9</v>
      </c>
      <c r="DS23" s="318">
        <v>10</v>
      </c>
      <c r="DT23" s="318"/>
      <c r="DU23" s="318">
        <v>11</v>
      </c>
      <c r="DV23" s="318">
        <v>12</v>
      </c>
      <c r="DW23" s="318">
        <v>13</v>
      </c>
      <c r="DX23" s="318">
        <v>14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9</v>
      </c>
      <c r="EX23" s="318">
        <v>10</v>
      </c>
      <c r="EY23" s="318"/>
      <c r="EZ23" s="318">
        <v>11</v>
      </c>
      <c r="FA23" s="318">
        <v>12</v>
      </c>
      <c r="FB23" s="318">
        <v>13</v>
      </c>
      <c r="FC23" s="318">
        <v>14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2871719.1599999997</v>
      </c>
      <c r="E24" s="266">
        <f>V24+AL24+BB24+BR24+CH24+CX24+DN24+ED24+ES24+FW24</f>
        <v>239833.48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2781714.81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352404.1200000001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2096721.28</v>
      </c>
      <c r="V24" s="250">
        <v>169602.74</v>
      </c>
      <c r="W24" s="250">
        <v>0</v>
      </c>
      <c r="X24" s="250">
        <v>0</v>
      </c>
      <c r="Y24" s="250">
        <f>Y27</f>
        <v>0</v>
      </c>
      <c r="Z24" s="250">
        <v>2025094.48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265461.6299999999</v>
      </c>
      <c r="AF24" s="251"/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672227.25</v>
      </c>
      <c r="AL24" s="250">
        <v>38771.19</v>
      </c>
      <c r="AM24" s="250">
        <v>0</v>
      </c>
      <c r="AN24" s="250">
        <v>-11216.98</v>
      </c>
      <c r="AO24" s="250">
        <f>AO27</f>
        <v>0</v>
      </c>
      <c r="AP24" s="250">
        <v>652027.39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60714.8600000001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11216.98</v>
      </c>
      <c r="BC24" s="250">
        <v>0</v>
      </c>
      <c r="BD24" s="250">
        <v>11216.98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17043.74</v>
      </c>
      <c r="BR24" s="250">
        <v>296.2</v>
      </c>
      <c r="BS24" s="250">
        <v>0</v>
      </c>
      <c r="BT24" s="250">
        <v>0</v>
      </c>
      <c r="BU24" s="250">
        <f>BU27</f>
        <v>0</v>
      </c>
      <c r="BV24" s="250">
        <v>17043.74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296.20000000000437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0</v>
      </c>
      <c r="CH24" s="250">
        <v>0.56</v>
      </c>
      <c r="CI24" s="250">
        <v>0</v>
      </c>
      <c r="CJ24" s="250">
        <v>0</v>
      </c>
      <c r="CK24" s="250">
        <v>0</v>
      </c>
      <c r="CL24" s="250">
        <v>0</v>
      </c>
      <c r="CM24" s="251" t="s">
        <v>10</v>
      </c>
      <c r="CN24" s="250"/>
      <c r="CO24" s="250"/>
      <c r="CP24" s="252" t="s">
        <v>10</v>
      </c>
      <c r="CQ24" s="252">
        <f>CH24+CL24-CM30</f>
        <v>0.56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39938.82</v>
      </c>
      <c r="CX24" s="250">
        <v>635</v>
      </c>
      <c r="CY24" s="250">
        <v>0</v>
      </c>
      <c r="CZ24" s="250">
        <v>0</v>
      </c>
      <c r="DA24" s="250">
        <f>DA27</f>
        <v>0</v>
      </c>
      <c r="DB24" s="264">
        <v>40890.38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1586.5599999999977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44.82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44.82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45743.25</v>
      </c>
      <c r="FW24" s="250">
        <v>19300.78</v>
      </c>
      <c r="FX24" s="250">
        <v>0</v>
      </c>
      <c r="FY24" s="250">
        <v>0</v>
      </c>
      <c r="FZ24" s="250">
        <f>FZ27</f>
        <v>0</v>
      </c>
      <c r="GA24" s="250">
        <v>46614</v>
      </c>
      <c r="GB24" s="251" t="s">
        <v>10</v>
      </c>
      <c r="GC24" s="252" t="s">
        <v>10</v>
      </c>
      <c r="GD24" s="252" t="s">
        <v>10</v>
      </c>
      <c r="GE24" s="253">
        <f>FW24+GA24+-GB30</f>
        <v>24334.28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2712726.38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2777580.81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1973662.61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2025094.48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639856.39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652027.39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17043.74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17043.74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0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0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39428.82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40380.38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44.82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44.82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42690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42990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0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4134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>
        <v>0</v>
      </c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510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0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3624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158992.78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123058.67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32370.86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510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3053.25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2871719.16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2669144.17</v>
      </c>
      <c r="K30" s="267" t="e">
        <f>K32+K73</f>
        <v>#REF!</v>
      </c>
      <c r="L30" s="267">
        <f>L32+L73</f>
        <v>0</v>
      </c>
      <c r="M30" s="267">
        <f>M32+M73</f>
        <v>499756.3600000001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2096721.28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1929235.5899999999</v>
      </c>
      <c r="AB30" s="250" t="e">
        <f>AB32+AB73</f>
        <v>#REF!</v>
      </c>
      <c r="AC30" s="250">
        <v>0</v>
      </c>
      <c r="AD30" s="250">
        <f>AD32+AD73</f>
        <v>152480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672227.2500000001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641300.7</v>
      </c>
      <c r="AR30" s="250">
        <f>AR32+AR73</f>
        <v>334349.54000000004</v>
      </c>
      <c r="AS30" s="250">
        <v>0</v>
      </c>
      <c r="AT30" s="250">
        <f>AT32+AT73</f>
        <v>334349.54000000004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17043.739999999998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17043.739999999998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0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0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39938.82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39938.82</v>
      </c>
      <c r="DD30" s="250">
        <f>DD32+DD73</f>
        <v>0</v>
      </c>
      <c r="DE30" s="250">
        <v>0</v>
      </c>
      <c r="DF30" s="250">
        <f>DF32+DF73</f>
        <v>12710.02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44.82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44.82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45743.25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41580.5</v>
      </c>
      <c r="GC30" s="250">
        <f>GC32+GC73</f>
        <v>0</v>
      </c>
      <c r="GD30" s="250">
        <f>GD32+GD73</f>
        <v>216.8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1264806.53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1062931.5399999998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499756.3600000001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557742.81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390257.12</v>
      </c>
      <c r="AB32" s="250" t="e">
        <f>AB33+AB38+AB61+AB64+AB68+AB72</f>
        <v>#REF!</v>
      </c>
      <c r="AC32" s="250">
        <v>0</v>
      </c>
      <c r="AD32" s="250">
        <f>AD33+AD38+AD61+AD64+AD68+AD72</f>
        <v>152480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625188.9500000001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разносить'!AU8</f>
        <v>594262.3999999999</v>
      </c>
      <c r="AR32" s="251">
        <f>'ф 4,2 - разносить'!AV8</f>
        <v>334349.54000000004</v>
      </c>
      <c r="AS32" s="250">
        <v>0</v>
      </c>
      <c r="AT32" s="251">
        <f>'ф 4,2 - разносить'!AV8</f>
        <v>334349.54000000004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8275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разносить'!BA8</f>
        <v>8275</v>
      </c>
      <c r="BX32" s="251" t="e">
        <f>#REF!+#REF!</f>
        <v>#REF!</v>
      </c>
      <c r="BY32" s="250">
        <v>0</v>
      </c>
      <c r="BZ32" s="251">
        <f>'ф 4,2 - разносить'!BB8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0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0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28556.52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28556.52</v>
      </c>
      <c r="DD32" s="250">
        <f>DD33+DD38+DD61+DD64+DD68+DD72</f>
        <v>0</v>
      </c>
      <c r="DE32" s="250">
        <v>0</v>
      </c>
      <c r="DF32" s="250">
        <f>DF33+DF38+DF61+DF64+DF68+DF72</f>
        <v>12710.02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45043.25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41580.5</v>
      </c>
      <c r="GC32" s="250">
        <f>GC33+GC38+GC61+GC64+GC68+GC72</f>
        <v>0</v>
      </c>
      <c r="GD32" s="250">
        <f>GD33+GD38+GD61+GD64+GD68+GD72+GH66+'4-2(кв) - печатать'!CG70</f>
        <v>216.8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BW34+BW37+BW38+++BW48++BW50+BW58</f>
        <v>8275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разносить'!CN10</f>
        <v>0</v>
      </c>
      <c r="K34" s="272">
        <f>'ф 4,2 - разносить'!CO10</f>
        <v>0</v>
      </c>
      <c r="L34" s="272">
        <f>'ф 4,2 - разносить'!CP10</f>
        <v>0</v>
      </c>
      <c r="M34" s="272">
        <f>'ф 4,2 - разносить'!CO10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разносить'!AU11</f>
        <v>0</v>
      </c>
      <c r="AR35" s="255">
        <f>'ф 4,2 - разносить'!AV11</f>
        <v>0</v>
      </c>
      <c r="AS35" s="255">
        <v>0</v>
      </c>
      <c r="AT35" s="255">
        <f>'ф 4,2 - разносить'!AV11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разносить'!AX11</f>
        <v>0</v>
      </c>
      <c r="BH35" s="255" t="e">
        <f>#REF!+#REF!</f>
        <v>#REF!</v>
      </c>
      <c r="BI35" s="255">
        <v>0</v>
      </c>
      <c r="BJ35" s="255">
        <f>'ф 4,2 - разносить'!AY11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разносить'!BA11</f>
        <v>0</v>
      </c>
      <c r="BX35" s="255" t="e">
        <f>#REF!+#REF!</f>
        <v>#REF!</v>
      </c>
      <c r="BY35" s="255">
        <v>0</v>
      </c>
      <c r="BZ35" s="255">
        <f>'ф 4,2 - разносить'!BB11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разносить'!BG11</f>
        <v>0</v>
      </c>
      <c r="CN35" s="255" t="e">
        <f>#REF!+#REF!</f>
        <v>#REF!</v>
      </c>
      <c r="CO35" s="255">
        <v>0</v>
      </c>
      <c r="CP35" s="255">
        <f>'ф 4,2 - разносить'!BH11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разносить'!BD11</f>
        <v>0</v>
      </c>
      <c r="DD35" s="255">
        <f>'ф 4,2 - разносить'!DG11</f>
        <v>0</v>
      </c>
      <c r="DE35" s="255">
        <v>0</v>
      </c>
      <c r="DF35" s="256">
        <f>'ф 4,2 - разносить'!BE11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разносить'!BJ11</f>
        <v>0</v>
      </c>
      <c r="DT35" s="255"/>
      <c r="DU35" s="255">
        <v>0</v>
      </c>
      <c r="DV35" s="256">
        <f>'ф 4,2 - разносить'!BK11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разносить'!CH11</f>
        <v>0</v>
      </c>
      <c r="EJ35" s="255">
        <f>'ф 4,2 - разносить'!CI11</f>
        <v>0</v>
      </c>
      <c r="EK35" s="255">
        <v>0</v>
      </c>
      <c r="EL35" s="255">
        <f>'ф 4,2 - разносить'!CI11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разносить'!CK11</f>
        <v>0</v>
      </c>
      <c r="EY35" s="255">
        <f>'ф 4,2 - разносить'!CX11</f>
        <v>0</v>
      </c>
      <c r="EZ35" s="255">
        <v>0</v>
      </c>
      <c r="FA35" s="255">
        <f>'ф 4,2 - разносить'!CX11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разносить'!CW11</f>
        <v>0</v>
      </c>
      <c r="FN35" s="255">
        <f>'ф 4,2 - разносить'!DJ11</f>
        <v>0</v>
      </c>
      <c r="FO35" s="255">
        <v>0</v>
      </c>
      <c r="FP35" s="255">
        <f>'ф 4,2 - разносить'!DJ11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разносить'!CE11</f>
        <v>0</v>
      </c>
      <c r="GC35" s="255">
        <v>0</v>
      </c>
      <c r="GD35" s="255">
        <f>'ф 4,2 - разносить'!CF11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разносить'!CN12</f>
        <v>0</v>
      </c>
      <c r="K36" s="270">
        <f>'ф 4,2 - разносить'!CO12</f>
        <v>0</v>
      </c>
      <c r="L36" s="270">
        <f>'ф 4,2 - разносить'!CP12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разносить'!AU12</f>
        <v>0</v>
      </c>
      <c r="AR36" s="255">
        <f>'ф 4,2 - разносить'!AV12</f>
        <v>0</v>
      </c>
      <c r="AS36" s="255">
        <v>0</v>
      </c>
      <c r="AT36" s="255">
        <f>'ф 4,2 - разносить'!AV12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разносить'!AX12</f>
        <v>0</v>
      </c>
      <c r="BH36" s="255" t="e">
        <f>#REF!+#REF!</f>
        <v>#REF!</v>
      </c>
      <c r="BI36" s="255">
        <v>0</v>
      </c>
      <c r="BJ36" s="255">
        <f>'ф 4,2 - разносить'!AY12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разносить'!BA12</f>
        <v>0</v>
      </c>
      <c r="BX36" s="255" t="e">
        <f>#REF!+#REF!</f>
        <v>#REF!</v>
      </c>
      <c r="BY36" s="255">
        <v>0</v>
      </c>
      <c r="BZ36" s="255">
        <f>'ф 4,2 - разносить'!BB12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разносить'!BG12</f>
        <v>0</v>
      </c>
      <c r="CN36" s="255" t="e">
        <f>#REF!+#REF!</f>
        <v>#REF!</v>
      </c>
      <c r="CO36" s="255">
        <v>0</v>
      </c>
      <c r="CP36" s="255">
        <f>'ф 4,2 - разносить'!BH12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разносить'!BD12</f>
        <v>0</v>
      </c>
      <c r="DD36" s="255">
        <f>'ф 4,2 - разносить'!DG12</f>
        <v>0</v>
      </c>
      <c r="DE36" s="255">
        <v>0</v>
      </c>
      <c r="DF36" s="256">
        <f>'ф 4,2 - разносить'!BE12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разносить'!BJ12</f>
        <v>0</v>
      </c>
      <c r="DT36" s="255"/>
      <c r="DU36" s="255">
        <v>0</v>
      </c>
      <c r="DV36" s="256">
        <f>'ф 4,2 - разносить'!BK12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разносить'!CH12</f>
        <v>0</v>
      </c>
      <c r="EJ36" s="255">
        <f>'ф 4,2 - разносить'!CI12</f>
        <v>0</v>
      </c>
      <c r="EK36" s="255">
        <v>0</v>
      </c>
      <c r="EL36" s="255">
        <f>'ф 4,2 - разносить'!CI16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разносить'!CW12</f>
        <v>0</v>
      </c>
      <c r="EY36" s="255">
        <f>'ф 4,2 - разносить'!CX12</f>
        <v>0</v>
      </c>
      <c r="EZ36" s="255">
        <v>0</v>
      </c>
      <c r="FA36" s="255">
        <f>'ф 4,2 - разносить'!CX16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разносить'!DI12</f>
        <v>0</v>
      </c>
      <c r="FN36" s="255">
        <f>'ф 4,2 - разносить'!DJ12</f>
        <v>0</v>
      </c>
      <c r="FO36" s="255">
        <v>0</v>
      </c>
      <c r="FP36" s="255">
        <f>'ф 4,2 - разносить'!DJ16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разносить'!DU12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разносить'!AU13</f>
        <v>0</v>
      </c>
      <c r="AR37" s="258">
        <f>'ф 4,2 - разносить'!AV13</f>
        <v>0</v>
      </c>
      <c r="AS37" s="258">
        <v>0</v>
      </c>
      <c r="AT37" s="258">
        <f>'ф 4,2 - разносить'!AV13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разносить'!AX13</f>
        <v>0</v>
      </c>
      <c r="BH37" s="258" t="e">
        <f>#REF!+#REF!</f>
        <v>#REF!</v>
      </c>
      <c r="BI37" s="258">
        <v>0</v>
      </c>
      <c r="BJ37" s="258">
        <f>'ф 4,2 - разносить'!AY13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разносить'!BA13</f>
        <v>0</v>
      </c>
      <c r="BX37" s="258" t="e">
        <f>#REF!+#REF!</f>
        <v>#REF!</v>
      </c>
      <c r="BY37" s="258">
        <v>0</v>
      </c>
      <c r="BZ37" s="258">
        <f>'ф 4,2 - разносить'!BB13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разносить'!BG13</f>
        <v>0</v>
      </c>
      <c r="CN37" s="258" t="e">
        <f>#REF!+#REF!</f>
        <v>#REF!</v>
      </c>
      <c r="CO37" s="258">
        <v>0</v>
      </c>
      <c r="CP37" s="258">
        <f>'ф 4,2 - разносить'!BH13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разносить'!BD13</f>
        <v>0</v>
      </c>
      <c r="DD37" s="258">
        <f>'ф 4,2 - разносить'!DG13</f>
        <v>0</v>
      </c>
      <c r="DE37" s="258">
        <v>0</v>
      </c>
      <c r="DF37" s="259">
        <f>'ф 4,2 - разносить'!BE13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разносить'!BJ13</f>
        <v>0</v>
      </c>
      <c r="DT37" s="258"/>
      <c r="DU37" s="258">
        <v>0</v>
      </c>
      <c r="DV37" s="259">
        <f>'ф 4,2 - разносить'!BK13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разносить'!CH13</f>
        <v>0</v>
      </c>
      <c r="EJ37" s="255">
        <f>'ф 4,2 - разносить'!CI13</f>
        <v>0</v>
      </c>
      <c r="EK37" s="258">
        <v>0</v>
      </c>
      <c r="EL37" s="255">
        <f>'ф 4,2 - разносить'!CI13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разносить'!CK13</f>
        <v>0</v>
      </c>
      <c r="EY37" s="258">
        <f>'ф 4,2 - разносить'!CL13</f>
        <v>0</v>
      </c>
      <c r="EZ37" s="258">
        <v>0</v>
      </c>
      <c r="FA37" s="258">
        <f>'ф 4,2 - разносить'!CL13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разносить'!CW13</f>
        <v>0</v>
      </c>
      <c r="FN37" s="258">
        <f>'ф 4,2 - разносить'!CX13</f>
        <v>0</v>
      </c>
      <c r="FO37" s="258">
        <v>0</v>
      </c>
      <c r="FP37" s="258">
        <f>'ф 4,2 - разносить'!CX13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разносить'!CE13</f>
        <v>0</v>
      </c>
      <c r="GC37" s="258">
        <v>0</v>
      </c>
      <c r="GD37" s="258">
        <f>'ф 4,2 - разносить'!CF13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1253636.6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1062831.88</v>
      </c>
      <c r="K38" s="263" t="e">
        <f>K39+K40+K41+K42+K48+K49+K50+K58</f>
        <v>#REF!</v>
      </c>
      <c r="L38" s="263">
        <v>0</v>
      </c>
      <c r="M38" s="263">
        <f>M39+M40+M41+M42+M48+M49+M50+M58+L54</f>
        <v>499656.7000000001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546572.88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390157.46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152380.34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257">
        <f>AK39+AK40+AK41+AK42+AK48+AK49+AK50+AK58</f>
        <v>625188.9500000001</v>
      </c>
      <c r="AL38" s="258" t="s">
        <v>10</v>
      </c>
      <c r="AM38" s="258" t="s">
        <v>10</v>
      </c>
      <c r="AN38" s="257" t="s">
        <v>10</v>
      </c>
      <c r="AO38" s="257" t="s">
        <v>10</v>
      </c>
      <c r="AP38" s="258" t="s">
        <v>10</v>
      </c>
      <c r="AQ38" s="257">
        <f>AQ39+AQ40+AQ41+AQ42+AQ48+AQ49+AQ50+AQ58</f>
        <v>594262.3999999999</v>
      </c>
      <c r="AR38" s="257">
        <f>AR39+AR40+AR41+AR42+AR48+AR49+AR50+AR58</f>
        <v>334349.5400000001</v>
      </c>
      <c r="AS38" s="257">
        <v>0</v>
      </c>
      <c r="AT38" s="257">
        <f>AT39+AT40+AT41+AT42+AT48+AT49+AT50+AT58</f>
        <v>334349.5400000001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8275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8275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0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0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28556.52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28556.52</v>
      </c>
      <c r="DD38" s="257">
        <f>DD39+DD40+DD41+DD42+DD48+DD49+DD50+DD58</f>
        <v>0</v>
      </c>
      <c r="DE38" s="257">
        <v>0</v>
      </c>
      <c r="DF38" s="257">
        <f>DF39+DF40+DF41+DF42+DF48+DF49+DF50+DF58</f>
        <v>12710.02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45043.25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41580.5</v>
      </c>
      <c r="GC38" s="257">
        <f>GC39+GC40+GC41+GC42+GC48+GC49+GC50+GC58</f>
        <v>0</v>
      </c>
      <c r="GD38" s="257">
        <f>GD39+GD40+GD41+GD42+GD48+GD49+GD50+GD58</f>
        <v>216.8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1067824.77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969549.3999999999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408040.4400000001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379409.7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311480.38</v>
      </c>
      <c r="AB39" s="255" t="e">
        <f>#REF!+#REF!</f>
        <v>#REF!</v>
      </c>
      <c r="AC39" s="255">
        <v>0</v>
      </c>
      <c r="AD39" s="255">
        <f>'ф 4,2 - разносить'!AD15</f>
        <v>75246.91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609093.55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разносить'!AU15</f>
        <v>580166.9999999999</v>
      </c>
      <c r="AR39" s="255">
        <f>'ф 4,2 - разносить'!AV15</f>
        <v>320376.7100000001</v>
      </c>
      <c r="AS39" s="255">
        <v>0</v>
      </c>
      <c r="AT39" s="255">
        <f>'ф 4,2 - разносить'!AV15</f>
        <v>320376.7100000001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разносить'!AX15</f>
        <v>0</v>
      </c>
      <c r="BH39" s="255" t="e">
        <f>#REF!+#REF!</f>
        <v>#REF!</v>
      </c>
      <c r="BI39" s="255">
        <v>0</v>
      </c>
      <c r="BJ39" s="255">
        <f>'ф 4,2 - разносить'!AY15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>
        <v>8275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разносить'!BA15</f>
        <v>8275</v>
      </c>
      <c r="BX39" s="255" t="e">
        <f>#REF!+#REF!</f>
        <v>#REF!</v>
      </c>
      <c r="BY39" s="255">
        <v>0</v>
      </c>
      <c r="BZ39" s="255">
        <f>'ф 4,2 - разносить'!BB15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/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разносить'!BG15</f>
        <v>0</v>
      </c>
      <c r="CN39" s="255" t="e">
        <f>#REF!+#REF!</f>
        <v>#REF!</v>
      </c>
      <c r="CO39" s="255">
        <v>0</v>
      </c>
      <c r="CP39" s="255">
        <f>'ф 4,2 - разносить'!BH15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28046.52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разносить'!BD15</f>
        <v>28046.52</v>
      </c>
      <c r="DD39" s="255">
        <f>'ф 4,2 - разносить'!DG15</f>
        <v>0</v>
      </c>
      <c r="DE39" s="255">
        <v>0</v>
      </c>
      <c r="DF39" s="256">
        <f>'ф 4,2 - разносить'!BE15</f>
        <v>12200.02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разносить'!BJ15</f>
        <v>0</v>
      </c>
      <c r="DT39" s="255"/>
      <c r="DU39" s="255">
        <v>0</v>
      </c>
      <c r="DV39" s="256">
        <f>'ф 4,2 - разносить'!BK15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разносить'!CH15</f>
        <v>0</v>
      </c>
      <c r="EJ39" s="255">
        <f>'ф 4,2 - разносить'!CI15</f>
        <v>0</v>
      </c>
      <c r="EK39" s="255">
        <v>0</v>
      </c>
      <c r="EL39" s="255">
        <f>'ф 4,2 - разносить'!CI15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разносить'!CK15</f>
        <v>0</v>
      </c>
      <c r="EY39" s="255">
        <f>'ф 4,2 - разносить'!CX15</f>
        <v>0</v>
      </c>
      <c r="EZ39" s="255">
        <v>0</v>
      </c>
      <c r="FA39" s="255">
        <f>'ф 4,2 - разносить'!CL15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43000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разносить'!CE15</f>
        <v>41580.5</v>
      </c>
      <c r="GC39" s="255">
        <v>0</v>
      </c>
      <c r="GD39" s="255">
        <f>'ф 4,2 - разносить'!CF15</f>
        <v>216.8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2514.32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2514.32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848.0999999999999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1823.92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1823.92</v>
      </c>
      <c r="AB40" s="255" t="e">
        <f>#REF!+#REF!</f>
        <v>#REF!</v>
      </c>
      <c r="AC40" s="255">
        <v>0</v>
      </c>
      <c r="AD40" s="255">
        <f>'ф 4,2 - разносить'!AD16</f>
        <v>280.27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180.4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разносить'!AU16</f>
        <v>180.4</v>
      </c>
      <c r="AR40" s="255">
        <f>'ф 4,2 - разносить'!AV16</f>
        <v>57.83</v>
      </c>
      <c r="AS40" s="255">
        <v>0</v>
      </c>
      <c r="AT40" s="255">
        <f>'ф 4,2 - разносить'!AV16</f>
        <v>57.83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разносить'!AX16</f>
        <v>0</v>
      </c>
      <c r="BH40" s="255" t="e">
        <f>#REF!+#REF!</f>
        <v>#REF!</v>
      </c>
      <c r="BI40" s="255">
        <v>0</v>
      </c>
      <c r="BJ40" s="255">
        <f>'ф 4,2 - разносить'!AY16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разносить'!BA16</f>
        <v>0</v>
      </c>
      <c r="BX40" s="255" t="e">
        <f>#REF!+#REF!</f>
        <v>#REF!</v>
      </c>
      <c r="BY40" s="255">
        <v>0</v>
      </c>
      <c r="BZ40" s="255">
        <f>'ф 4,2 - разносить'!BB16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разносить'!BG16</f>
        <v>0</v>
      </c>
      <c r="CN40" s="255" t="e">
        <f>#REF!+#REF!</f>
        <v>#REF!</v>
      </c>
      <c r="CO40" s="255">
        <v>0</v>
      </c>
      <c r="CP40" s="255">
        <f>'ф 4,2 - разносить'!BH16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510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разносить'!BD16</f>
        <v>510</v>
      </c>
      <c r="DD40" s="255">
        <f>'ф 4,2 - разносить'!DG16</f>
        <v>0</v>
      </c>
      <c r="DE40" s="255">
        <v>0</v>
      </c>
      <c r="DF40" s="256">
        <f>'ф 4,2 - разносить'!BE16</f>
        <v>510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разносить'!BJ16</f>
        <v>0</v>
      </c>
      <c r="DT40" s="255"/>
      <c r="DU40" s="255">
        <v>0</v>
      </c>
      <c r="DV40" s="256">
        <f>'ф 4,2 - разносить'!BK16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разносить'!CH16</f>
        <v>0</v>
      </c>
      <c r="EJ40" s="255">
        <f>'ф 4,2 - разносить'!CI16</f>
        <v>0</v>
      </c>
      <c r="EK40" s="255">
        <v>0</v>
      </c>
      <c r="EL40" s="255">
        <f>'ф 4,2 - разносить'!CI16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разносить'!CK16</f>
        <v>0</v>
      </c>
      <c r="EY40" s="255">
        <f>'ф 4,2 - разносить'!CX16</f>
        <v>0</v>
      </c>
      <c r="EZ40" s="255">
        <v>0</v>
      </c>
      <c r="FA40" s="255">
        <f>'ф 4,2 - разносить'!CL16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разносить'!CW16</f>
        <v>0</v>
      </c>
      <c r="FN40" s="255">
        <f>'ф 4,2 - разносить'!DJ16</f>
        <v>0</v>
      </c>
      <c r="FO40" s="255">
        <v>0</v>
      </c>
      <c r="FP40" s="255">
        <f>'ф 4,2 - разносить'!CX16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разносить'!CE16</f>
        <v>0</v>
      </c>
      <c r="GC40" s="255">
        <v>0</v>
      </c>
      <c r="GD40" s="255">
        <f>'ф 4,2 - разносить'!CF16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60530.26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74445.26000000001</v>
      </c>
      <c r="K41" s="269" t="e">
        <f>AB41+AR41+BH41+BX41+CN41+DD41+DT41+EJ41+EY41+FN41+#REF!</f>
        <v>#REF!</v>
      </c>
      <c r="L41" s="269">
        <v>0</v>
      </c>
      <c r="M41" s="269">
        <f t="shared" si="2"/>
        <v>74445.26000000001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60530.26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60530.26</v>
      </c>
      <c r="AB41" s="255" t="e">
        <f>#REF!+#REF!</f>
        <v>#REF!</v>
      </c>
      <c r="AC41" s="255">
        <v>0</v>
      </c>
      <c r="AD41" s="255">
        <f>'ф 4,2 - разносить'!AD17</f>
        <v>60530.26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разносить'!AU17</f>
        <v>13915</v>
      </c>
      <c r="AR41" s="255">
        <f>'ф 4,2 - разносить'!AV17</f>
        <v>13915</v>
      </c>
      <c r="AS41" s="255">
        <v>0</v>
      </c>
      <c r="AT41" s="255">
        <f>'ф 4,2 - разносить'!AV17</f>
        <v>13915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разносить'!AX17</f>
        <v>0</v>
      </c>
      <c r="BH41" s="255" t="e">
        <f>#REF!+#REF!</f>
        <v>#REF!</v>
      </c>
      <c r="BI41" s="255">
        <v>0</v>
      </c>
      <c r="BJ41" s="255">
        <f>'ф 4,2 - разносить'!AY17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разносить'!BA17</f>
        <v>0</v>
      </c>
      <c r="BX41" s="255" t="e">
        <f>#REF!+#REF!</f>
        <v>#REF!</v>
      </c>
      <c r="BY41" s="255">
        <v>0</v>
      </c>
      <c r="BZ41" s="255">
        <f>'ф 4,2 - разносить'!BB17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разносить'!BG17</f>
        <v>0</v>
      </c>
      <c r="CN41" s="255" t="e">
        <f>#REF!+#REF!</f>
        <v>#REF!</v>
      </c>
      <c r="CO41" s="255">
        <v>0</v>
      </c>
      <c r="CP41" s="255">
        <f>'ф 4,2 - разносить'!BH17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разносить'!BD17</f>
        <v>0</v>
      </c>
      <c r="DD41" s="255">
        <f>'ф 4,2 - разносить'!DG17</f>
        <v>0</v>
      </c>
      <c r="DE41" s="255">
        <v>0</v>
      </c>
      <c r="DF41" s="256">
        <f>'ф 4,2 - разносить'!BE17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разносить'!BJ17</f>
        <v>0</v>
      </c>
      <c r="DT41" s="255"/>
      <c r="DU41" s="255">
        <v>0</v>
      </c>
      <c r="DV41" s="256">
        <f>'ф 4,2 - разносить'!BK17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разносить'!CH17</f>
        <v>0</v>
      </c>
      <c r="EJ41" s="255">
        <f>'ф 4,2 - разносить'!CI17</f>
        <v>0</v>
      </c>
      <c r="EK41" s="255">
        <v>0</v>
      </c>
      <c r="EL41" s="255">
        <f>'ф 4,2 - разносить'!CI17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разносить'!CK17</f>
        <v>0</v>
      </c>
      <c r="EY41" s="255">
        <f>'ф 4,2 - разносить'!CX17</f>
        <v>0</v>
      </c>
      <c r="EZ41" s="255">
        <v>0</v>
      </c>
      <c r="FA41" s="255">
        <f>'ф 4,2 - разносить'!CL17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разносить'!CW17</f>
        <v>0</v>
      </c>
      <c r="FN41" s="255">
        <f>'ф 4,2 - разносить'!DJ17</f>
        <v>0</v>
      </c>
      <c r="FO41" s="255">
        <v>0</v>
      </c>
      <c r="FP41" s="255">
        <f>'ф 4,2 - разносить'!CX17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разносить'!CE17</f>
        <v>0</v>
      </c>
      <c r="GC41" s="255">
        <v>0</v>
      </c>
      <c r="GD41" s="255">
        <f>'ф 4,2 - разносить'!CF17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101767.25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16040.9</v>
      </c>
      <c r="K42" s="269" t="e">
        <f>AB42+AR42+BH42+BX42+CN42+DD42+DT42+EJ42+EY42+FN42+#REF!</f>
        <v>#REF!</v>
      </c>
      <c r="L42" s="269">
        <v>0</v>
      </c>
      <c r="M42" s="269">
        <f t="shared" si="2"/>
        <v>16040.9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83809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16040.9</v>
      </c>
      <c r="AB42" s="255" t="e">
        <f>#REF!+#REF!</f>
        <v>#REF!</v>
      </c>
      <c r="AC42" s="255">
        <v>0</v>
      </c>
      <c r="AD42" s="255">
        <f>'ф 4,2 - разносить'!AD18</f>
        <v>16040.9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15915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разносить'!AU18</f>
        <v>0</v>
      </c>
      <c r="AR42" s="255">
        <f>'ф 4,2 - разносить'!AV18</f>
        <v>0</v>
      </c>
      <c r="AS42" s="255">
        <v>0</v>
      </c>
      <c r="AT42" s="255">
        <f>'ф 4,2 - разносить'!AV18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разносить'!AX18</f>
        <v>0</v>
      </c>
      <c r="BH42" s="255" t="e">
        <f>#REF!+#REF!</f>
        <v>#REF!</v>
      </c>
      <c r="BI42" s="255">
        <v>0</v>
      </c>
      <c r="BJ42" s="255">
        <f>'ф 4,2 - разносить'!AY18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>
        <v>0</v>
      </c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разносить'!BA18</f>
        <v>0</v>
      </c>
      <c r="BX42" s="255" t="e">
        <f>#REF!+#REF!</f>
        <v>#REF!</v>
      </c>
      <c r="BY42" s="255">
        <v>0</v>
      </c>
      <c r="BZ42" s="255">
        <f>'ф 4,2 - разносить'!BB18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разносить'!BG18</f>
        <v>0</v>
      </c>
      <c r="CN42" s="255" t="e">
        <f>#REF!+#REF!</f>
        <v>#REF!</v>
      </c>
      <c r="CO42" s="255">
        <v>0</v>
      </c>
      <c r="CP42" s="255">
        <f>'ф 4,2 - разносить'!BH18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разносить'!BD18</f>
        <v>0</v>
      </c>
      <c r="DD42" s="255">
        <f>'ф 4,2 - разносить'!DG18</f>
        <v>0</v>
      </c>
      <c r="DE42" s="255">
        <v>0</v>
      </c>
      <c r="DF42" s="256">
        <f>'ф 4,2 - разносить'!BE18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разносить'!BJ18</f>
        <v>0</v>
      </c>
      <c r="DT42" s="255"/>
      <c r="DU42" s="255">
        <v>0</v>
      </c>
      <c r="DV42" s="256">
        <f>'ф 4,2 - разносить'!BK18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разносить'!CH18</f>
        <v>0</v>
      </c>
      <c r="EJ42" s="255">
        <f>'ф 4,2 - разносить'!CI18</f>
        <v>0</v>
      </c>
      <c r="EK42" s="255">
        <v>0</v>
      </c>
      <c r="EL42" s="255">
        <f>'ф 4,2 - разносить'!CI18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разносить'!CK18</f>
        <v>0</v>
      </c>
      <c r="EY42" s="255">
        <f>'ф 4,2 - разносить'!CX18</f>
        <v>0</v>
      </c>
      <c r="EZ42" s="255">
        <v>0</v>
      </c>
      <c r="FA42" s="255">
        <f>'ф 4,2 - разносить'!CL18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разносить'!CW18</f>
        <v>0</v>
      </c>
      <c r="FN42" s="255">
        <f>'ф 4,2 - разносить'!DJ18</f>
        <v>0</v>
      </c>
      <c r="FO42" s="255">
        <v>0</v>
      </c>
      <c r="FP42" s="255">
        <f>'ф 4,2 - разносить'!CX18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>
        <v>2043.25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разносить'!CE18</f>
        <v>0</v>
      </c>
      <c r="GC42" s="255">
        <v>0</v>
      </c>
      <c r="GD42" s="255">
        <f>'ф 4,2 - разносить'!CF18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разносить'!AU19</f>
        <v>0</v>
      </c>
      <c r="AR43" s="255">
        <f>'ф 4,2 - разносить'!AV19</f>
        <v>0</v>
      </c>
      <c r="AS43" s="255"/>
      <c r="AT43" s="255">
        <f>'ф 4,2 - разносить'!AV19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разносить'!AX19</f>
        <v>0</v>
      </c>
      <c r="BH43" s="255" t="e">
        <f>#REF!+#REF!</f>
        <v>#REF!</v>
      </c>
      <c r="BI43" s="255"/>
      <c r="BJ43" s="255">
        <f>'ф 4,2 - разносить'!AY19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разносить'!BA19</f>
        <v>0</v>
      </c>
      <c r="BX43" s="255" t="e">
        <f>#REF!+#REF!</f>
        <v>#REF!</v>
      </c>
      <c r="BY43" s="255"/>
      <c r="BZ43" s="255">
        <f>'ф 4,2 - разносить'!BB19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разносить'!BG19</f>
        <v>0</v>
      </c>
      <c r="CN43" s="255" t="e">
        <f>#REF!+#REF!</f>
        <v>#REF!</v>
      </c>
      <c r="CO43" s="255"/>
      <c r="CP43" s="255">
        <f>'ф 4,2 - разносить'!BH19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разносить'!BD19</f>
        <v>0</v>
      </c>
      <c r="DD43" s="255">
        <f>'ф 4,2 - разносить'!DG19</f>
        <v>0</v>
      </c>
      <c r="DE43" s="255"/>
      <c r="DF43" s="256">
        <f>'ф 4,2 - разносить'!BE19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разносить'!BJ19</f>
        <v>0</v>
      </c>
      <c r="DT43" s="255"/>
      <c r="DU43" s="255"/>
      <c r="DV43" s="256">
        <f>'ф 4,2 - разносить'!BK19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разносить'!CH19</f>
        <v>0</v>
      </c>
      <c r="EJ43" s="255">
        <f>'ф 4,2 - разносить'!CI19</f>
        <v>0</v>
      </c>
      <c r="EK43" s="255"/>
      <c r="EL43" s="255">
        <f>'ф 4,2 - разносить'!CI19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разносить'!CK19</f>
        <v>0</v>
      </c>
      <c r="EY43" s="255">
        <f>'ф 4,2 - разносить'!CX19</f>
        <v>0</v>
      </c>
      <c r="EZ43" s="255"/>
      <c r="FA43" s="255">
        <f>'ф 4,2 - разносить'!CL19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разносить'!CW19</f>
        <v>0</v>
      </c>
      <c r="FN43" s="255">
        <f>'ф 4,2 - разносить'!DJ19</f>
        <v>0</v>
      </c>
      <c r="FO43" s="255"/>
      <c r="FP43" s="255">
        <f>'ф 4,2 - разносить'!CX19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разносить'!DI19</f>
        <v>0</v>
      </c>
      <c r="GC43" s="255">
        <f>'ф 4,2 - разносить'!CF19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разносить'!AU20</f>
        <v>0</v>
      </c>
      <c r="AR44" s="255">
        <f>'ф 4,2 - разносить'!AV20</f>
        <v>0</v>
      </c>
      <c r="AS44" s="255"/>
      <c r="AT44" s="255">
        <f>'ф 4,2 - разносить'!AV20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разносить'!AX20</f>
        <v>0</v>
      </c>
      <c r="BH44" s="255" t="e">
        <f>#REF!+#REF!</f>
        <v>#REF!</v>
      </c>
      <c r="BI44" s="255"/>
      <c r="BJ44" s="255">
        <f>'ф 4,2 - разносить'!AY20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разносить'!BA20</f>
        <v>0</v>
      </c>
      <c r="BX44" s="255" t="e">
        <f>#REF!+#REF!</f>
        <v>#REF!</v>
      </c>
      <c r="BY44" s="255"/>
      <c r="BZ44" s="255">
        <f>'ф 4,2 - разносить'!BB20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разносить'!BG20</f>
        <v>0</v>
      </c>
      <c r="CN44" s="255" t="e">
        <f>#REF!+#REF!</f>
        <v>#REF!</v>
      </c>
      <c r="CO44" s="255"/>
      <c r="CP44" s="255">
        <f>'ф 4,2 - разносить'!BH20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разносить'!BD20</f>
        <v>0</v>
      </c>
      <c r="DD44" s="255">
        <f>'ф 4,2 - разносить'!DG20</f>
        <v>0</v>
      </c>
      <c r="DE44" s="255"/>
      <c r="DF44" s="256">
        <f>'ф 4,2 - разносить'!BE20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разносить'!BJ20</f>
        <v>0</v>
      </c>
      <c r="DT44" s="255"/>
      <c r="DU44" s="255"/>
      <c r="DV44" s="256">
        <f>'ф 4,2 - разносить'!BK20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разносить'!CH20</f>
        <v>0</v>
      </c>
      <c r="EJ44" s="255">
        <f>'ф 4,2 - разносить'!CI20</f>
        <v>0</v>
      </c>
      <c r="EK44" s="255"/>
      <c r="EL44" s="255">
        <f>'ф 4,2 - разносить'!CI20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разносить'!CW20</f>
        <v>0</v>
      </c>
      <c r="EY44" s="255">
        <f>'ф 4,2 - разносить'!CX20</f>
        <v>0</v>
      </c>
      <c r="EZ44" s="255"/>
      <c r="FA44" s="255">
        <f>'ф 4,2 - разносить'!CX20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разносить'!DI20</f>
        <v>0</v>
      </c>
      <c r="FN44" s="255">
        <f>'ф 4,2 - разносить'!DJ20</f>
        <v>0</v>
      </c>
      <c r="FO44" s="255"/>
      <c r="FP44" s="255">
        <f>'ф 4,2 - разносить'!DJ20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разносить'!DU20</f>
        <v>0</v>
      </c>
      <c r="GC44" s="255">
        <f>'ф 4,2 - разносить'!CF20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разносить'!AU21</f>
        <v>0</v>
      </c>
      <c r="AR45" s="255">
        <f>'ф 4,2 - разносить'!AV21</f>
        <v>0</v>
      </c>
      <c r="AS45" s="255"/>
      <c r="AT45" s="255">
        <f>'ф 4,2 - разносить'!AV21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разносить'!AX21</f>
        <v>0</v>
      </c>
      <c r="BH45" s="255" t="e">
        <f>#REF!+#REF!</f>
        <v>#REF!</v>
      </c>
      <c r="BI45" s="255"/>
      <c r="BJ45" s="255">
        <f>'ф 4,2 - разносить'!AY21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разносить'!BA21</f>
        <v>0</v>
      </c>
      <c r="BX45" s="255" t="e">
        <f>#REF!+#REF!</f>
        <v>#REF!</v>
      </c>
      <c r="BY45" s="255"/>
      <c r="BZ45" s="255">
        <f>'ф 4,2 - разносить'!BB21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разносить'!BG21</f>
        <v>0</v>
      </c>
      <c r="CN45" s="255" t="e">
        <f>#REF!+#REF!</f>
        <v>#REF!</v>
      </c>
      <c r="CO45" s="255"/>
      <c r="CP45" s="255">
        <f>'ф 4,2 - разносить'!BH21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разносить'!BD21</f>
        <v>0</v>
      </c>
      <c r="DD45" s="255">
        <f>'ф 4,2 - разносить'!DG21</f>
        <v>0</v>
      </c>
      <c r="DE45" s="255"/>
      <c r="DF45" s="256">
        <f>'ф 4,2 - разносить'!BE21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разносить'!BJ21</f>
        <v>0</v>
      </c>
      <c r="DT45" s="255"/>
      <c r="DU45" s="255"/>
      <c r="DV45" s="256">
        <f>'ф 4,2 - разносить'!BK21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разносить'!CH21</f>
        <v>0</v>
      </c>
      <c r="EJ45" s="255">
        <f>'ф 4,2 - разносить'!CI21</f>
        <v>0</v>
      </c>
      <c r="EK45" s="255"/>
      <c r="EL45" s="255">
        <f>'ф 4,2 - разносить'!CI21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разносить'!CW21</f>
        <v>0</v>
      </c>
      <c r="EY45" s="255">
        <f>'ф 4,2 - разносить'!CX21</f>
        <v>0</v>
      </c>
      <c r="EZ45" s="255"/>
      <c r="FA45" s="255">
        <f>'ф 4,2 - разносить'!CX21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разносить'!DI21</f>
        <v>0</v>
      </c>
      <c r="FN45" s="255">
        <f>'ф 4,2 - разносить'!DJ21</f>
        <v>0</v>
      </c>
      <c r="FO45" s="255"/>
      <c r="FP45" s="255">
        <f>'ф 4,2 - разносить'!DJ21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разносить'!DU21</f>
        <v>0</v>
      </c>
      <c r="GC45" s="255">
        <f>'ф 4,2 - разносить'!CF21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разносить'!AU22</f>
        <v>0</v>
      </c>
      <c r="AR46" s="255">
        <f>'ф 4,2 - разносить'!AV22</f>
        <v>0</v>
      </c>
      <c r="AS46" s="255"/>
      <c r="AT46" s="255">
        <f>'ф 4,2 - разносить'!AV22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разносить'!AX22</f>
        <v>0</v>
      </c>
      <c r="BH46" s="255" t="e">
        <f>#REF!+#REF!</f>
        <v>#REF!</v>
      </c>
      <c r="BI46" s="255"/>
      <c r="BJ46" s="255">
        <f>'ф 4,2 - разносить'!AY22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разносить'!BA22</f>
        <v>0</v>
      </c>
      <c r="BX46" s="255" t="e">
        <f>#REF!+#REF!</f>
        <v>#REF!</v>
      </c>
      <c r="BY46" s="255"/>
      <c r="BZ46" s="255">
        <f>'ф 4,2 - разносить'!BB22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разносить'!BG22</f>
        <v>0</v>
      </c>
      <c r="CN46" s="255" t="e">
        <f>#REF!+#REF!</f>
        <v>#REF!</v>
      </c>
      <c r="CO46" s="255"/>
      <c r="CP46" s="255">
        <f>'ф 4,2 - разносить'!BH22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разносить'!BD22</f>
        <v>0</v>
      </c>
      <c r="DD46" s="255">
        <f>'ф 4,2 - разносить'!DG22</f>
        <v>0</v>
      </c>
      <c r="DE46" s="255"/>
      <c r="DF46" s="256">
        <f>'ф 4,2 - разносить'!BE22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разносить'!BJ22</f>
        <v>0</v>
      </c>
      <c r="DT46" s="255"/>
      <c r="DU46" s="255"/>
      <c r="DV46" s="256">
        <f>'ф 4,2 - разносить'!BK22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разносить'!CH22</f>
        <v>0</v>
      </c>
      <c r="EJ46" s="255">
        <f>'ф 4,2 - разносить'!CI22</f>
        <v>0</v>
      </c>
      <c r="EK46" s="255"/>
      <c r="EL46" s="255">
        <f>'ф 4,2 - разносить'!CI22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разносить'!CW22</f>
        <v>0</v>
      </c>
      <c r="EY46" s="255">
        <f>'ф 4,2 - разносить'!CX22</f>
        <v>0</v>
      </c>
      <c r="EZ46" s="255"/>
      <c r="FA46" s="255">
        <f>'ф 4,2 - разносить'!CX22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разносить'!DI22</f>
        <v>0</v>
      </c>
      <c r="FN46" s="255">
        <f>'ф 4,2 - разносить'!DJ22</f>
        <v>0</v>
      </c>
      <c r="FO46" s="255"/>
      <c r="FP46" s="255">
        <f>'ф 4,2 - разносить'!DJ22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разносить'!DU22</f>
        <v>0</v>
      </c>
      <c r="GC46" s="255">
        <f>'ф 4,2 - разносить'!CF22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разносить'!AU23</f>
        <v>0</v>
      </c>
      <c r="AR47" s="255">
        <f>'ф 4,2 - разносить'!AV23</f>
        <v>0</v>
      </c>
      <c r="AS47" s="255"/>
      <c r="AT47" s="255">
        <f>'ф 4,2 - разносить'!AV23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разносить'!AX23</f>
        <v>0</v>
      </c>
      <c r="BH47" s="255" t="e">
        <f>#REF!+#REF!</f>
        <v>#REF!</v>
      </c>
      <c r="BI47" s="255"/>
      <c r="BJ47" s="255">
        <f>'ф 4,2 - разносить'!AY23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разносить'!BA23</f>
        <v>0</v>
      </c>
      <c r="BX47" s="255" t="e">
        <f>#REF!+#REF!</f>
        <v>#REF!</v>
      </c>
      <c r="BY47" s="255"/>
      <c r="BZ47" s="255">
        <f>'ф 4,2 - разносить'!BB23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разносить'!BG23</f>
        <v>0</v>
      </c>
      <c r="CN47" s="255" t="e">
        <f>#REF!+#REF!</f>
        <v>#REF!</v>
      </c>
      <c r="CO47" s="255"/>
      <c r="CP47" s="255">
        <f>'ф 4,2 - разносить'!BH23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разносить'!BD23</f>
        <v>0</v>
      </c>
      <c r="DD47" s="255">
        <f>'ф 4,2 - разносить'!DG23</f>
        <v>0</v>
      </c>
      <c r="DE47" s="255"/>
      <c r="DF47" s="256">
        <f>'ф 4,2 - разносить'!BE23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разносить'!BJ23</f>
        <v>0</v>
      </c>
      <c r="DT47" s="255"/>
      <c r="DU47" s="255"/>
      <c r="DV47" s="256">
        <f>'ф 4,2 - разносить'!BK23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разносить'!CH23</f>
        <v>0</v>
      </c>
      <c r="EJ47" s="255">
        <f>'ф 4,2 - разносить'!CI23</f>
        <v>0</v>
      </c>
      <c r="EK47" s="255"/>
      <c r="EL47" s="255">
        <f>'ф 4,2 - разносить'!CI23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разносить'!CW23</f>
        <v>0</v>
      </c>
      <c r="EY47" s="255">
        <f>'ф 4,2 - разносить'!CX23</f>
        <v>0</v>
      </c>
      <c r="EZ47" s="255"/>
      <c r="FA47" s="255">
        <f>'ф 4,2 - разносить'!CX23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разносить'!DI23</f>
        <v>0</v>
      </c>
      <c r="FN47" s="255">
        <f>'ф 4,2 - разносить'!DJ23</f>
        <v>0</v>
      </c>
      <c r="FO47" s="255"/>
      <c r="FP47" s="255">
        <f>'ф 4,2 - разносить'!DJ23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разносить'!DU23</f>
        <v>0</v>
      </c>
      <c r="GC47" s="255">
        <f>'ф 4,2 - разносить'!CF23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19000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282</v>
      </c>
      <c r="K48" s="269" t="e">
        <f>AB48+AR48+BH48+BX48+CN48+DD48+DT48+EJ48+EY48+FN48+#REF!</f>
        <v>#REF!</v>
      </c>
      <c r="L48" s="269">
        <v>0</v>
      </c>
      <c r="M48" s="269">
        <f t="shared" si="2"/>
        <v>282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19000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282</v>
      </c>
      <c r="AB48" s="258" t="e">
        <f>#REF!+#REF!</f>
        <v>#REF!</v>
      </c>
      <c r="AC48" s="258">
        <v>0</v>
      </c>
      <c r="AD48" s="258">
        <f>'ф 4,2 - разносить'!AD24</f>
        <v>282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разносить'!AU24</f>
        <v>0</v>
      </c>
      <c r="AR48" s="258">
        <f>'ф 4,2 - разносить'!AV24</f>
        <v>0</v>
      </c>
      <c r="AS48" s="258">
        <v>0</v>
      </c>
      <c r="AT48" s="258">
        <f>'ф 4,2 - разносить'!AV24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разносить'!AX24</f>
        <v>0</v>
      </c>
      <c r="BH48" s="258" t="e">
        <f>#REF!+#REF!</f>
        <v>#REF!</v>
      </c>
      <c r="BI48" s="258">
        <v>0</v>
      </c>
      <c r="BJ48" s="258">
        <f>'ф 4,2 - разносить'!AY24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разносить'!BA24</f>
        <v>0</v>
      </c>
      <c r="BX48" s="258" t="e">
        <f>#REF!+#REF!</f>
        <v>#REF!</v>
      </c>
      <c r="BY48" s="258">
        <v>0</v>
      </c>
      <c r="BZ48" s="258">
        <f>'ф 4,2 - разносить'!BB24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разносить'!BG24</f>
        <v>0</v>
      </c>
      <c r="CN48" s="258" t="e">
        <f>#REF!+#REF!</f>
        <v>#REF!</v>
      </c>
      <c r="CO48" s="258">
        <v>0</v>
      </c>
      <c r="CP48" s="258">
        <f>'ф 4,2 - разносить'!BH24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разносить'!BD24</f>
        <v>0</v>
      </c>
      <c r="DD48" s="258">
        <f>'ф 4,2 - разносить'!DG24</f>
        <v>0</v>
      </c>
      <c r="DE48" s="258">
        <v>0</v>
      </c>
      <c r="DF48" s="259">
        <f>'ф 4,2 - разносить'!BE24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разносить'!BJ24</f>
        <v>0</v>
      </c>
      <c r="DT48" s="258"/>
      <c r="DU48" s="258">
        <v>0</v>
      </c>
      <c r="DV48" s="259">
        <f>'ф 4,2 - разносить'!BK24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разносить'!CH24</f>
        <v>0</v>
      </c>
      <c r="EJ48" s="258">
        <f>'ф 4,2 - разносить'!CI24</f>
        <v>0</v>
      </c>
      <c r="EK48" s="258">
        <v>0</v>
      </c>
      <c r="EL48" s="258">
        <f>'ф 4,2 - разносить'!CI24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разносить'!CW24</f>
        <v>0</v>
      </c>
      <c r="EY48" s="258">
        <f>'ф 4,2 - разносить'!CX24</f>
        <v>0</v>
      </c>
      <c r="EZ48" s="258">
        <v>0</v>
      </c>
      <c r="FA48" s="258">
        <f>'ф 4,2 - разносить'!CX24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разносить'!DI24</f>
        <v>0</v>
      </c>
      <c r="FN48" s="258">
        <f>'ф 4,2 - разносить'!DJ24</f>
        <v>0</v>
      </c>
      <c r="FO48" s="258">
        <v>0</v>
      </c>
      <c r="FP48" s="258">
        <f>'ф 4,2 - разносить'!DJ24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разносить'!CE24</f>
        <v>0</v>
      </c>
      <c r="GC48" s="258">
        <v>0</v>
      </c>
      <c r="GD48" s="258">
        <f>'ф 4,2 - разносить'!CF24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разносить'!AU25</f>
        <v>0</v>
      </c>
      <c r="AR49" s="258">
        <f>'ф 4,2 - разносить'!AV25</f>
        <v>0</v>
      </c>
      <c r="AS49" s="258">
        <v>0</v>
      </c>
      <c r="AT49" s="258">
        <f>'ф 4,2 - разносить'!AV25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разносить'!AX25</f>
        <v>0</v>
      </c>
      <c r="BH49" s="258" t="e">
        <f>#REF!+#REF!</f>
        <v>#REF!</v>
      </c>
      <c r="BI49" s="258">
        <v>0</v>
      </c>
      <c r="BJ49" s="258">
        <f>'ф 4,2 - разносить'!AY25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разносить'!BA25</f>
        <v>0</v>
      </c>
      <c r="BX49" s="258" t="e">
        <f>#REF!+#REF!</f>
        <v>#REF!</v>
      </c>
      <c r="BY49" s="258">
        <v>0</v>
      </c>
      <c r="BZ49" s="258">
        <f>'ф 4,2 - разносить'!BB25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разносить'!BG25</f>
        <v>0</v>
      </c>
      <c r="CN49" s="258" t="e">
        <f>#REF!+#REF!</f>
        <v>#REF!</v>
      </c>
      <c r="CO49" s="258">
        <v>0</v>
      </c>
      <c r="CP49" s="258">
        <f>'ф 4,2 - разносить'!BH25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разносить'!BD25</f>
        <v>0</v>
      </c>
      <c r="DD49" s="258">
        <f>'ф 4,2 - разносить'!DG25</f>
        <v>0</v>
      </c>
      <c r="DE49" s="258">
        <v>0</v>
      </c>
      <c r="DF49" s="259">
        <f>'ф 4,2 - разносить'!BE25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разносить'!BJ25</f>
        <v>0</v>
      </c>
      <c r="DT49" s="258"/>
      <c r="DU49" s="258">
        <v>0</v>
      </c>
      <c r="DV49" s="259">
        <f>'ф 4,2 - разносить'!BK25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разносить'!CH25</f>
        <v>0</v>
      </c>
      <c r="EJ49" s="255">
        <f>'ф 4,2 - разносить'!CI25</f>
        <v>0</v>
      </c>
      <c r="EK49" s="258">
        <v>0</v>
      </c>
      <c r="EL49" s="255">
        <f>'ф 4,2 - разносить'!CJ25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разносить'!CW25</f>
        <v>0</v>
      </c>
      <c r="EY49" s="255">
        <f>'ф 4,2 - разносить'!CX25</f>
        <v>0</v>
      </c>
      <c r="EZ49" s="258">
        <v>0</v>
      </c>
      <c r="FA49" s="255">
        <f>'ф 4,2 - разносить'!CY25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разносить'!DI25</f>
        <v>0</v>
      </c>
      <c r="FN49" s="255">
        <f>'ф 4,2 - разносить'!DJ25</f>
        <v>0</v>
      </c>
      <c r="FO49" s="258">
        <v>0</v>
      </c>
      <c r="FP49" s="255">
        <f>'ф 4,2 - разносить'!DK25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разносить'!DU25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0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0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разносить'!AU27</f>
        <v>0</v>
      </c>
      <c r="AR51" s="255">
        <f>'ф 4,2 - разносить'!AV27</f>
        <v>0</v>
      </c>
      <c r="AS51" s="255">
        <v>0</v>
      </c>
      <c r="AT51" s="255">
        <f>'ф 4,2 - разносить'!AV27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разносить'!AX27</f>
        <v>0</v>
      </c>
      <c r="BH51" s="255" t="e">
        <f>#REF!+#REF!</f>
        <v>#REF!</v>
      </c>
      <c r="BI51" s="255">
        <v>0</v>
      </c>
      <c r="BJ51" s="255">
        <f>'ф 4,2 - разносить'!AY27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разносить'!BA27</f>
        <v>0</v>
      </c>
      <c r="BX51" s="255" t="e">
        <f>#REF!+#REF!</f>
        <v>#REF!</v>
      </c>
      <c r="BY51" s="255">
        <v>0</v>
      </c>
      <c r="BZ51" s="255">
        <f>'ф 4,2 - разносить'!BB27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разносить'!BG27</f>
        <v>0</v>
      </c>
      <c r="CN51" s="255" t="e">
        <f>#REF!+#REF!</f>
        <v>#REF!</v>
      </c>
      <c r="CO51" s="255">
        <v>0</v>
      </c>
      <c r="CP51" s="255">
        <f>'ф 4,2 - разносить'!BH27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разносить'!BD27</f>
        <v>0</v>
      </c>
      <c r="DD51" s="255">
        <f>'ф 4,2 - разносить'!DG27</f>
        <v>0</v>
      </c>
      <c r="DE51" s="255">
        <v>0</v>
      </c>
      <c r="DF51" s="256">
        <f>'ф 4,2 - разносить'!BE27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разносить'!BJ27</f>
        <v>0</v>
      </c>
      <c r="DT51" s="255"/>
      <c r="DU51" s="255">
        <v>0</v>
      </c>
      <c r="DV51" s="256">
        <f>'ф 4,2 - разносить'!BK27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разносить'!CH27</f>
        <v>0</v>
      </c>
      <c r="EJ51" s="255">
        <f>'ф 4,2 - разносить'!CI27</f>
        <v>0</v>
      </c>
      <c r="EK51" s="255">
        <v>0</v>
      </c>
      <c r="EL51" s="255">
        <f>'ф 4,2 - разносить'!CI27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разносить'!CK27</f>
        <v>0</v>
      </c>
      <c r="EY51" s="255">
        <f>'ф 4,2 - разносить'!CX27</f>
        <v>0</v>
      </c>
      <c r="EZ51" s="255">
        <v>0</v>
      </c>
      <c r="FA51" s="255">
        <f>'ф 4,2 - разносить'!CL27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разносить'!CW27</f>
        <v>0</v>
      </c>
      <c r="FN51" s="255">
        <f>'ф 4,2 - разносить'!DJ27</f>
        <v>0</v>
      </c>
      <c r="FO51" s="255">
        <v>0</v>
      </c>
      <c r="FP51" s="255">
        <f>'ф 4,2 - разносить'!CX27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разносить'!CE27</f>
        <v>0</v>
      </c>
      <c r="GC51" s="255">
        <v>0</v>
      </c>
      <c r="GD51" s="255">
        <f>'ф 4,2 - разносить'!CF27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разносить'!AU28</f>
        <v>0</v>
      </c>
      <c r="AR52" s="255">
        <f>'ф 4,2 - разносить'!AV28</f>
        <v>0</v>
      </c>
      <c r="AS52" s="255">
        <v>0</v>
      </c>
      <c r="AT52" s="255">
        <f>'ф 4,2 - разносить'!AV28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разносить'!AX28</f>
        <v>0</v>
      </c>
      <c r="BH52" s="255" t="e">
        <f>#REF!+#REF!</f>
        <v>#REF!</v>
      </c>
      <c r="BI52" s="255">
        <v>0</v>
      </c>
      <c r="BJ52" s="255">
        <f>'ф 4,2 - разносить'!AY28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разносить'!BA28</f>
        <v>0</v>
      </c>
      <c r="BX52" s="255" t="e">
        <f>#REF!+#REF!</f>
        <v>#REF!</v>
      </c>
      <c r="BY52" s="255">
        <v>0</v>
      </c>
      <c r="BZ52" s="255">
        <f>'ф 4,2 - разносить'!BB28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разносить'!BG28</f>
        <v>0</v>
      </c>
      <c r="CN52" s="255" t="e">
        <f>#REF!+#REF!</f>
        <v>#REF!</v>
      </c>
      <c r="CO52" s="255">
        <v>0</v>
      </c>
      <c r="CP52" s="255">
        <f>'ф 4,2 - разносить'!BH28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разносить'!BD28</f>
        <v>0</v>
      </c>
      <c r="DD52" s="255">
        <f>'ф 4,2 - разносить'!DG28</f>
        <v>0</v>
      </c>
      <c r="DE52" s="255">
        <v>0</v>
      </c>
      <c r="DF52" s="256">
        <f>'ф 4,2 - разносить'!BE28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разносить'!BJ28</f>
        <v>0</v>
      </c>
      <c r="DT52" s="255"/>
      <c r="DU52" s="255">
        <v>0</v>
      </c>
      <c r="DV52" s="256">
        <f>'ф 4,2 - разносить'!BK28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разносить'!CH28</f>
        <v>0</v>
      </c>
      <c r="EJ52" s="255">
        <f>'ф 4,2 - разносить'!CI28</f>
        <v>0</v>
      </c>
      <c r="EK52" s="255">
        <v>0</v>
      </c>
      <c r="EL52" s="255">
        <f>'ф 4,2 - разносить'!CI28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разносить'!CK28</f>
        <v>0</v>
      </c>
      <c r="EY52" s="255">
        <f>'ф 4,2 - разносить'!CX28</f>
        <v>0</v>
      </c>
      <c r="EZ52" s="255">
        <v>0</v>
      </c>
      <c r="FA52" s="255">
        <f>'ф 4,2 - разносить'!CL28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разносить'!CW28</f>
        <v>0</v>
      </c>
      <c r="FN52" s="255">
        <f>'ф 4,2 - разносить'!DJ28</f>
        <v>0</v>
      </c>
      <c r="FO52" s="255">
        <v>0</v>
      </c>
      <c r="FP52" s="255">
        <f>'ф 4,2 - разносить'!CX28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разносить'!CE28</f>
        <v>0</v>
      </c>
      <c r="GC52" s="255">
        <v>0</v>
      </c>
      <c r="GD52" s="255">
        <f>'ф 4,2 - разносить'!CF28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0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0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/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разносить'!AU29</f>
        <v>0</v>
      </c>
      <c r="AR53" s="255">
        <f>'ф 4,2 - разносить'!AV29</f>
        <v>0</v>
      </c>
      <c r="AS53" s="255">
        <v>0</v>
      </c>
      <c r="AT53" s="255">
        <f>'ф 4,2 - разносить'!AV29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разносить'!AX29</f>
        <v>0</v>
      </c>
      <c r="BH53" s="255" t="e">
        <f>#REF!+#REF!</f>
        <v>#REF!</v>
      </c>
      <c r="BI53" s="255">
        <v>0</v>
      </c>
      <c r="BJ53" s="255">
        <f>'ф 4,2 - разносить'!AY29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разносить'!BA29</f>
        <v>0</v>
      </c>
      <c r="BX53" s="255" t="e">
        <f>#REF!+#REF!</f>
        <v>#REF!</v>
      </c>
      <c r="BY53" s="255">
        <v>0</v>
      </c>
      <c r="BZ53" s="255">
        <f>'ф 4,2 - разносить'!BB29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разносить'!BG29</f>
        <v>0</v>
      </c>
      <c r="CN53" s="255" t="e">
        <f>#REF!+#REF!</f>
        <v>#REF!</v>
      </c>
      <c r="CO53" s="255">
        <v>0</v>
      </c>
      <c r="CP53" s="255">
        <f>'ф 4,2 - разносить'!BH29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разносить'!BD29</f>
        <v>0</v>
      </c>
      <c r="DD53" s="255">
        <f>'ф 4,2 - разносить'!DG29</f>
        <v>0</v>
      </c>
      <c r="DE53" s="255">
        <v>0</v>
      </c>
      <c r="DF53" s="256">
        <f>'ф 4,2 - разносить'!BE29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разносить'!BJ29</f>
        <v>0</v>
      </c>
      <c r="DT53" s="255"/>
      <c r="DU53" s="255">
        <v>0</v>
      </c>
      <c r="DV53" s="256">
        <f>'ф 4,2 - разносить'!BK29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разносить'!CH29</f>
        <v>0</v>
      </c>
      <c r="EJ53" s="255">
        <f>'ф 4,2 - разносить'!CI29</f>
        <v>0</v>
      </c>
      <c r="EK53" s="255">
        <v>0</v>
      </c>
      <c r="EL53" s="255">
        <f>'ф 4,2 - разносить'!CI29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разносить'!CK29</f>
        <v>0</v>
      </c>
      <c r="EY53" s="255">
        <f>'ф 4,2 - разносить'!CX29</f>
        <v>0</v>
      </c>
      <c r="EZ53" s="255">
        <v>0</v>
      </c>
      <c r="FA53" s="255">
        <f>'ф 4,2 - разносить'!CL29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разносить'!CW29</f>
        <v>0</v>
      </c>
      <c r="FN53" s="255">
        <f>'ф 4,2 - разносить'!DJ29</f>
        <v>0</v>
      </c>
      <c r="FO53" s="255">
        <v>0</v>
      </c>
      <c r="FP53" s="255">
        <f>'ф 4,2 - разносить'!CX29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разносить'!CE29</f>
        <v>0</v>
      </c>
      <c r="GC53" s="255">
        <v>0</v>
      </c>
      <c r="GD53" s="255">
        <f>'ф 4,2 - разносить'!CF29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разносить'!AU30</f>
        <v>0</v>
      </c>
      <c r="AR54" s="255">
        <f>'ф 4,2 - разносить'!AV30</f>
        <v>0</v>
      </c>
      <c r="AS54" s="255">
        <v>0</v>
      </c>
      <c r="AT54" s="255">
        <f>'ф 4,2 - разносить'!AV30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разносить'!AX30</f>
        <v>0</v>
      </c>
      <c r="BH54" s="255" t="e">
        <f>#REF!+#REF!</f>
        <v>#REF!</v>
      </c>
      <c r="BI54" s="255">
        <v>0</v>
      </c>
      <c r="BJ54" s="255">
        <f>'ф 4,2 - разносить'!AY30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разносить'!BA30</f>
        <v>0</v>
      </c>
      <c r="BX54" s="255" t="e">
        <f>#REF!+#REF!</f>
        <v>#REF!</v>
      </c>
      <c r="BY54" s="255">
        <v>0</v>
      </c>
      <c r="BZ54" s="255">
        <f>'ф 4,2 - разносить'!BB30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разносить'!BG30</f>
        <v>0</v>
      </c>
      <c r="CN54" s="255" t="e">
        <f>#REF!+#REF!</f>
        <v>#REF!</v>
      </c>
      <c r="CO54" s="255">
        <v>0</v>
      </c>
      <c r="CP54" s="255">
        <f>'ф 4,2 - разносить'!BH30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разносить'!BD30</f>
        <v>0</v>
      </c>
      <c r="DD54" s="255">
        <f>'ф 4,2 - разносить'!DG30</f>
        <v>0</v>
      </c>
      <c r="DE54" s="255">
        <v>0</v>
      </c>
      <c r="DF54" s="256">
        <f>'ф 4,2 - разносить'!BE30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разносить'!BJ30</f>
        <v>0</v>
      </c>
      <c r="DT54" s="255"/>
      <c r="DU54" s="255">
        <v>0</v>
      </c>
      <c r="DV54" s="256">
        <f>'ф 4,2 - разносить'!BK30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разносить'!CH30</f>
        <v>0</v>
      </c>
      <c r="EJ54" s="255">
        <f>'ф 4,2 - разносить'!CI30</f>
        <v>0</v>
      </c>
      <c r="EK54" s="255">
        <v>0</v>
      </c>
      <c r="EL54" s="255">
        <f>'ф 4,2 - разносить'!CI30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разносить'!CK30</f>
        <v>0</v>
      </c>
      <c r="EY54" s="255">
        <f>'ф 4,2 - разносить'!CX30</f>
        <v>0</v>
      </c>
      <c r="EZ54" s="255">
        <v>0</v>
      </c>
      <c r="FA54" s="255">
        <f>'ф 4,2 - разносить'!CL30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разносить'!CW30</f>
        <v>0</v>
      </c>
      <c r="FN54" s="255">
        <f>'ф 4,2 - разносить'!DJ30</f>
        <v>0</v>
      </c>
      <c r="FO54" s="255">
        <v>0</v>
      </c>
      <c r="FP54" s="255">
        <f>'ф 4,2 - разносить'!CX30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разносить'!CE30</f>
        <v>0</v>
      </c>
      <c r="GC54" s="255">
        <v>0</v>
      </c>
      <c r="GD54" s="255">
        <f>'ф 4,2 - разносить'!CF30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разносить'!AU31</f>
        <v>0</v>
      </c>
      <c r="AR55" s="255">
        <f>'ф 4,2 - разносить'!AV31</f>
        <v>0</v>
      </c>
      <c r="AS55" s="255"/>
      <c r="AT55" s="255">
        <f>'ф 4,2 - разносить'!AV31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разносить'!AX31</f>
        <v>0</v>
      </c>
      <c r="BH55" s="255" t="e">
        <f>#REF!+#REF!</f>
        <v>#REF!</v>
      </c>
      <c r="BI55" s="255"/>
      <c r="BJ55" s="255">
        <f>'ф 4,2 - разносить'!AY31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разносить'!BA31</f>
        <v>0</v>
      </c>
      <c r="BX55" s="255" t="e">
        <f>#REF!+#REF!</f>
        <v>#REF!</v>
      </c>
      <c r="BY55" s="255"/>
      <c r="BZ55" s="255">
        <f>'ф 4,2 - разносить'!BB31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разносить'!BG31</f>
        <v>0</v>
      </c>
      <c r="CN55" s="255" t="e">
        <f>#REF!+#REF!</f>
        <v>#REF!</v>
      </c>
      <c r="CO55" s="255"/>
      <c r="CP55" s="255">
        <f>'ф 4,2 - разносить'!BH31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разносить'!BD31</f>
        <v>0</v>
      </c>
      <c r="DD55" s="255">
        <f>'ф 4,2 - разносить'!DG31</f>
        <v>0</v>
      </c>
      <c r="DE55" s="255"/>
      <c r="DF55" s="256">
        <f>'ф 4,2 - разносить'!BE31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разносить'!BJ31</f>
        <v>0</v>
      </c>
      <c r="DT55" s="255"/>
      <c r="DU55" s="255"/>
      <c r="DV55" s="256">
        <f>'ф 4,2 - разносить'!BK31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разносить'!CH31</f>
        <v>0</v>
      </c>
      <c r="EJ55" s="255">
        <f>'ф 4,2 - разносить'!CI31</f>
        <v>0</v>
      </c>
      <c r="EK55" s="255"/>
      <c r="EL55" s="255">
        <f>'ф 4,2 - разносить'!CI31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разносить'!CK31</f>
        <v>0</v>
      </c>
      <c r="EY55" s="255">
        <f>'ф 4,2 - разносить'!CX31</f>
        <v>0</v>
      </c>
      <c r="EZ55" s="255"/>
      <c r="FA55" s="255">
        <f>'ф 4,2 - разносить'!CL31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разносить'!CW31</f>
        <v>0</v>
      </c>
      <c r="FN55" s="255">
        <f>'ф 4,2 - разносить'!DJ31</f>
        <v>0</v>
      </c>
      <c r="FO55" s="255"/>
      <c r="FP55" s="255">
        <f>'ф 4,2 - разносить'!CX31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разносить'!CE31</f>
        <v>0</v>
      </c>
      <c r="GC55" s="255">
        <f>'ф 4,2 - разносить'!CF31</f>
        <v>0</v>
      </c>
      <c r="GD55" s="255">
        <f>'ф 4,2 - разносить'!CF31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разносить'!AU32</f>
        <v>0</v>
      </c>
      <c r="AR56" s="255">
        <f>'ф 4,2 - разносить'!AV32</f>
        <v>0</v>
      </c>
      <c r="AS56" s="255">
        <v>0</v>
      </c>
      <c r="AT56" s="255">
        <f>'ф 4,2 - разносить'!AV32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разносить'!AX32</f>
        <v>0</v>
      </c>
      <c r="BH56" s="255" t="e">
        <f>#REF!+#REF!</f>
        <v>#REF!</v>
      </c>
      <c r="BI56" s="255">
        <v>0</v>
      </c>
      <c r="BJ56" s="255">
        <f>'ф 4,2 - разносить'!AY32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разносить'!BA32</f>
        <v>0</v>
      </c>
      <c r="BX56" s="255" t="e">
        <f>#REF!+#REF!</f>
        <v>#REF!</v>
      </c>
      <c r="BY56" s="255">
        <v>0</v>
      </c>
      <c r="BZ56" s="255">
        <f>'ф 4,2 - разносить'!BB32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разносить'!BG32</f>
        <v>0</v>
      </c>
      <c r="CN56" s="255" t="e">
        <f>#REF!+#REF!</f>
        <v>#REF!</v>
      </c>
      <c r="CO56" s="255">
        <v>0</v>
      </c>
      <c r="CP56" s="255">
        <f>'ф 4,2 - разносить'!BH32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разносить'!BD32</f>
        <v>0</v>
      </c>
      <c r="DD56" s="255">
        <f>'ф 4,2 - разносить'!DG32</f>
        <v>0</v>
      </c>
      <c r="DE56" s="255">
        <v>0</v>
      </c>
      <c r="DF56" s="256">
        <f>'ф 4,2 - разносить'!BE32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разносить'!BJ32</f>
        <v>0</v>
      </c>
      <c r="DT56" s="255"/>
      <c r="DU56" s="255">
        <v>0</v>
      </c>
      <c r="DV56" s="256">
        <f>'ф 4,2 - разносить'!BK32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разносить'!CH32</f>
        <v>0</v>
      </c>
      <c r="EJ56" s="255">
        <f>'ф 4,2 - разносить'!CI32</f>
        <v>0</v>
      </c>
      <c r="EK56" s="255">
        <v>0</v>
      </c>
      <c r="EL56" s="255">
        <f>'ф 4,2 - разносить'!CI32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разносить'!CK32</f>
        <v>0</v>
      </c>
      <c r="EY56" s="255">
        <f>'ф 4,2 - разносить'!CX32</f>
        <v>0</v>
      </c>
      <c r="EZ56" s="255">
        <v>0</v>
      </c>
      <c r="FA56" s="255">
        <f>'ф 4,2 - разносить'!CL32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разносить'!CW32</f>
        <v>0</v>
      </c>
      <c r="FN56" s="255">
        <f>'ф 4,2 - разносить'!DJ32</f>
        <v>0</v>
      </c>
      <c r="FO56" s="255">
        <v>0</v>
      </c>
      <c r="FP56" s="255">
        <f>'ф 4,2 - разносить'!CX32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разносить'!CE32</f>
        <v>0</v>
      </c>
      <c r="GC56" s="255">
        <v>0</v>
      </c>
      <c r="GD56" s="255">
        <f>'ф 4,2 - разносить'!CF32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разносить'!CE33</f>
        <v>0</v>
      </c>
      <c r="GC57" s="255">
        <v>0</v>
      </c>
      <c r="GD57" s="255">
        <f>'ф 4,2 - разносить'!CF33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2000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0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2000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0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0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2000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0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2000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0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v>0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разносить'!CH34</f>
        <v>0</v>
      </c>
      <c r="EJ60" s="255">
        <f>'ф 4,2 - разносить'!CI34</f>
        <v>0</v>
      </c>
      <c r="EK60" s="255">
        <v>0</v>
      </c>
      <c r="EL60" s="255">
        <f>'ф 4,2 - разносить'!CI34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разносить'!CK34</f>
        <v>0</v>
      </c>
      <c r="EY60" s="255">
        <f>'ф 4,2 - разносить'!CX34</f>
        <v>0</v>
      </c>
      <c r="EZ60" s="255">
        <v>0</v>
      </c>
      <c r="FA60" s="255">
        <f>'ф 4,2 - разносить'!CL34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разносить'!CW34</f>
        <v>0</v>
      </c>
      <c r="FN60" s="255">
        <f>'ф 4,2 - разносить'!DJ34</f>
        <v>0</v>
      </c>
      <c r="FO60" s="255">
        <v>0</v>
      </c>
      <c r="FP60" s="255">
        <f>'ф 4,2 - разносить'!CX34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разносить'!CB34</f>
        <v>0</v>
      </c>
      <c r="GC60" s="255">
        <v>0</v>
      </c>
      <c r="GD60" s="255">
        <f>'ф 4,2 - разносить'!CF34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разносить'!CN36</f>
        <v>0</v>
      </c>
      <c r="K64" s="267">
        <f>'ф 4,2 - разносить'!CO36</f>
        <v>0</v>
      </c>
      <c r="L64" s="267">
        <f>'ф 4,2 - разносить'!CP36</f>
        <v>0</v>
      </c>
      <c r="M64" s="267">
        <f>'ф 4,2 - разносить'!CO36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разносить'!AU37</f>
        <v>0</v>
      </c>
      <c r="AR65" s="258">
        <f>'ф 4,2 - разносить'!AV37</f>
        <v>0</v>
      </c>
      <c r="AS65" s="258">
        <v>0</v>
      </c>
      <c r="AT65" s="258">
        <f>'ф 4,2 - разносить'!AV37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разносить'!AX37</f>
        <v>0</v>
      </c>
      <c r="BH65" s="258" t="e">
        <f>#REF!+#REF!</f>
        <v>#REF!</v>
      </c>
      <c r="BI65" s="258">
        <v>0</v>
      </c>
      <c r="BJ65" s="258">
        <f>'ф 4,2 - разносить'!AY37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разносить'!BA37</f>
        <v>0</v>
      </c>
      <c r="BX65" s="258" t="e">
        <f>#REF!+#REF!</f>
        <v>#REF!</v>
      </c>
      <c r="BY65" s="258">
        <v>0</v>
      </c>
      <c r="BZ65" s="258">
        <f>'ф 4,2 - разносить'!BB37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разносить'!BG37</f>
        <v>0</v>
      </c>
      <c r="CN65" s="258" t="e">
        <f>#REF!+#REF!</f>
        <v>#REF!</v>
      </c>
      <c r="CO65" s="258">
        <v>0</v>
      </c>
      <c r="CP65" s="258">
        <f>'ф 4,2 - разносить'!BH37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разносить'!BD37</f>
        <v>0</v>
      </c>
      <c r="DD65" s="258">
        <f>'ф 4,2 - разносить'!DG37</f>
        <v>0</v>
      </c>
      <c r="DE65" s="258">
        <v>0</v>
      </c>
      <c r="DF65" s="259">
        <f>'ф 4,2 - разносить'!BE37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разносить'!BJ37</f>
        <v>0</v>
      </c>
      <c r="DT65" s="258"/>
      <c r="DU65" s="258">
        <v>0</v>
      </c>
      <c r="DV65" s="259">
        <f>'ф 4,2 - разносить'!BK37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разносить'!CX37</f>
        <v>0</v>
      </c>
      <c r="EJ65" s="258"/>
      <c r="EK65" s="258">
        <v>0</v>
      </c>
      <c r="EL65" s="259">
        <f>'ф 4,2 - разносить'!CY37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разносить'!DJ37</f>
        <v>0</v>
      </c>
      <c r="EY65" s="258"/>
      <c r="EZ65" s="258">
        <v>0</v>
      </c>
      <c r="FA65" s="259">
        <f>'ф 4,2 - разносить'!DK37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разносить'!DV37</f>
        <v>0</v>
      </c>
      <c r="FN65" s="258"/>
      <c r="FO65" s="258">
        <v>0</v>
      </c>
      <c r="FP65" s="259">
        <f>'ф 4,2 - разносить'!DW37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разносить'!AU38</f>
        <v>0</v>
      </c>
      <c r="AR66" s="258">
        <f>'ф 4,2 - разносить'!AV38</f>
        <v>0</v>
      </c>
      <c r="AS66" s="258">
        <v>0</v>
      </c>
      <c r="AT66" s="258">
        <f>'ф 4,2 - разносить'!AV38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разносить'!AX38</f>
        <v>0</v>
      </c>
      <c r="BH66" s="258" t="e">
        <f>#REF!+#REF!</f>
        <v>#REF!</v>
      </c>
      <c r="BI66" s="258">
        <v>0</v>
      </c>
      <c r="BJ66" s="258">
        <f>'ф 4,2 - разносить'!AY38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разносить'!BA38</f>
        <v>0</v>
      </c>
      <c r="BX66" s="258" t="e">
        <f>#REF!+#REF!</f>
        <v>#REF!</v>
      </c>
      <c r="BY66" s="258">
        <v>0</v>
      </c>
      <c r="BZ66" s="258">
        <f>'ф 4,2 - разносить'!BB38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разносить'!BG38</f>
        <v>0</v>
      </c>
      <c r="CN66" s="258" t="e">
        <f>#REF!+#REF!</f>
        <v>#REF!</v>
      </c>
      <c r="CO66" s="258">
        <v>0</v>
      </c>
      <c r="CP66" s="258">
        <f>'ф 4,2 - разносить'!BH38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разносить'!BD38</f>
        <v>0</v>
      </c>
      <c r="DD66" s="258">
        <f>'ф 4,2 - разносить'!DG38</f>
        <v>0</v>
      </c>
      <c r="DE66" s="258">
        <v>0</v>
      </c>
      <c r="DF66" s="259">
        <f>'ф 4,2 - разносить'!BE38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разносить'!BJ38</f>
        <v>0</v>
      </c>
      <c r="DT66" s="258"/>
      <c r="DU66" s="258">
        <v>0</v>
      </c>
      <c r="DV66" s="259">
        <f>'ф 4,2 - разносить'!BK38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разносить'!CX38</f>
        <v>0</v>
      </c>
      <c r="EJ66" s="258"/>
      <c r="EK66" s="258">
        <v>0</v>
      </c>
      <c r="EL66" s="259">
        <f>'ф 4,2 - разносить'!CY38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разносить'!DJ38</f>
        <v>0</v>
      </c>
      <c r="EY66" s="258"/>
      <c r="EZ66" s="258">
        <v>0</v>
      </c>
      <c r="FA66" s="259">
        <f>'ф 4,2 - разносить'!DK38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разносить'!DV38</f>
        <v>0</v>
      </c>
      <c r="FN66" s="258"/>
      <c r="FO66" s="258">
        <v>0</v>
      </c>
      <c r="FP66" s="259">
        <f>'ф 4,2 - разносить'!DW38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0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0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разносить'!AU40</f>
        <v>0</v>
      </c>
      <c r="AR69" s="255">
        <f>'ф 4,2 - разносить'!AV40</f>
        <v>0</v>
      </c>
      <c r="AS69" s="255">
        <v>0</v>
      </c>
      <c r="AT69" s="255">
        <f>'ф 4,2 - разносить'!AV40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разносить'!AX40</f>
        <v>0</v>
      </c>
      <c r="BH69" s="255" t="e">
        <f>#REF!+#REF!</f>
        <v>#REF!</v>
      </c>
      <c r="BI69" s="255">
        <v>0</v>
      </c>
      <c r="BJ69" s="255">
        <f>'ф 4,2 - разносить'!AY40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разносить'!BA40</f>
        <v>0</v>
      </c>
      <c r="BX69" s="255" t="e">
        <f>#REF!+#REF!</f>
        <v>#REF!</v>
      </c>
      <c r="BY69" s="255">
        <v>0</v>
      </c>
      <c r="BZ69" s="255">
        <f>'ф 4,2 - разносить'!BB40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разносить'!BG40</f>
        <v>0</v>
      </c>
      <c r="CN69" s="255" t="e">
        <f>#REF!+#REF!</f>
        <v>#REF!</v>
      </c>
      <c r="CO69" s="255">
        <v>0</v>
      </c>
      <c r="CP69" s="255">
        <f>'ф 4,2 - разносить'!BH40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разносить'!BD40</f>
        <v>0</v>
      </c>
      <c r="DD69" s="255">
        <f>'ф 4,2 - разносить'!DG40</f>
        <v>0</v>
      </c>
      <c r="DE69" s="255">
        <v>0</v>
      </c>
      <c r="DF69" s="256">
        <f>'ф 4,2 - разносить'!BE40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разносить'!BJ40</f>
        <v>0</v>
      </c>
      <c r="DT69" s="255"/>
      <c r="DU69" s="255">
        <v>0</v>
      </c>
      <c r="DV69" s="256">
        <f>'ф 4,2 - разносить'!BK40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разносить'!CX40</f>
        <v>0</v>
      </c>
      <c r="EJ69" s="255"/>
      <c r="EK69" s="255">
        <v>0</v>
      </c>
      <c r="EL69" s="256">
        <f>'ф 4,2 - разносить'!CY40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разносить'!DJ40</f>
        <v>0</v>
      </c>
      <c r="EY69" s="255"/>
      <c r="EZ69" s="255">
        <v>0</v>
      </c>
      <c r="FA69" s="256">
        <f>'ф 4,2 - разносить'!DK40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разносить'!DV40</f>
        <v>0</v>
      </c>
      <c r="FN69" s="255"/>
      <c r="FO69" s="255">
        <v>0</v>
      </c>
      <c r="FP69" s="256">
        <f>'ф 4,2 - разносить'!DW40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разносить'!CE40</f>
        <v>0</v>
      </c>
      <c r="GC69" s="256">
        <v>0</v>
      </c>
      <c r="GD69" s="256">
        <f>'ф 4,2 - разносить'!CF40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разносить'!AU41</f>
        <v>0</v>
      </c>
      <c r="AR70" s="255">
        <f>'ф 4,2 - разносить'!AV41</f>
        <v>0</v>
      </c>
      <c r="AS70" s="255">
        <v>0</v>
      </c>
      <c r="AT70" s="255">
        <f>'ф 4,2 - разносить'!AV41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разносить'!AX41</f>
        <v>0</v>
      </c>
      <c r="BH70" s="255" t="e">
        <f>#REF!+#REF!</f>
        <v>#REF!</v>
      </c>
      <c r="BI70" s="255">
        <v>0</v>
      </c>
      <c r="BJ70" s="255">
        <f>'ф 4,2 - разносить'!AY41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разносить'!BA41</f>
        <v>0</v>
      </c>
      <c r="BX70" s="255" t="e">
        <f>#REF!+#REF!</f>
        <v>#REF!</v>
      </c>
      <c r="BY70" s="255">
        <v>0</v>
      </c>
      <c r="BZ70" s="255">
        <f>'ф 4,2 - разносить'!BB41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разносить'!BG41</f>
        <v>0</v>
      </c>
      <c r="CN70" s="255" t="e">
        <f>#REF!+#REF!</f>
        <v>#REF!</v>
      </c>
      <c r="CO70" s="255">
        <v>0</v>
      </c>
      <c r="CP70" s="255">
        <f>'ф 4,2 - разносить'!BH41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разносить'!BD41</f>
        <v>0</v>
      </c>
      <c r="DD70" s="255">
        <f>'ф 4,2 - разносить'!DG41</f>
        <v>0</v>
      </c>
      <c r="DE70" s="255">
        <v>0</v>
      </c>
      <c r="DF70" s="256">
        <f>'ф 4,2 - разносить'!BE41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разносить'!BJ41</f>
        <v>0</v>
      </c>
      <c r="DT70" s="255"/>
      <c r="DU70" s="255">
        <v>0</v>
      </c>
      <c r="DV70" s="256">
        <f>'ф 4,2 - разносить'!BK41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разносить'!CX41</f>
        <v>0</v>
      </c>
      <c r="EJ70" s="255"/>
      <c r="EK70" s="255">
        <v>0</v>
      </c>
      <c r="EL70" s="256">
        <f>'ф 4,2 - разносить'!CY41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разносить'!DJ41</f>
        <v>0</v>
      </c>
      <c r="EY70" s="255"/>
      <c r="EZ70" s="255">
        <v>0</v>
      </c>
      <c r="FA70" s="256">
        <f>'ф 4,2 - разносить'!DK41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разносить'!DV41</f>
        <v>0</v>
      </c>
      <c r="FN70" s="255"/>
      <c r="FO70" s="255">
        <v>0</v>
      </c>
      <c r="FP70" s="256">
        <f>'ф 4,2 - разносить'!DW41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разносить'!CE41</f>
        <v>0</v>
      </c>
      <c r="GC70" s="256">
        <v>0</v>
      </c>
      <c r="GD70" s="256">
        <f>'ф 4,2 - разносить'!CF41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0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разносить'!AU42</f>
        <v>0</v>
      </c>
      <c r="AR71" s="255">
        <f>'ф 4,2 - разносить'!AV42</f>
        <v>0</v>
      </c>
      <c r="AS71" s="255">
        <v>0</v>
      </c>
      <c r="AT71" s="255">
        <f>'ф 4,2 - разносить'!AV42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разносить'!AX42</f>
        <v>0</v>
      </c>
      <c r="BH71" s="255" t="e">
        <f>#REF!+#REF!</f>
        <v>#REF!</v>
      </c>
      <c r="BI71" s="255">
        <v>0</v>
      </c>
      <c r="BJ71" s="255">
        <f>'ф 4,2 - разносить'!AY42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разносить'!BA42</f>
        <v>0</v>
      </c>
      <c r="BX71" s="255" t="e">
        <f>#REF!+#REF!</f>
        <v>#REF!</v>
      </c>
      <c r="BY71" s="255">
        <v>0</v>
      </c>
      <c r="BZ71" s="255">
        <f>'ф 4,2 - разносить'!BB42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разносить'!BG42</f>
        <v>0</v>
      </c>
      <c r="CN71" s="255" t="e">
        <f>#REF!+#REF!</f>
        <v>#REF!</v>
      </c>
      <c r="CO71" s="255">
        <v>0</v>
      </c>
      <c r="CP71" s="255">
        <f>'ф 4,2 - разносить'!BH42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разносить'!BD42</f>
        <v>0</v>
      </c>
      <c r="DD71" s="255">
        <f>'ф 4,2 - разносить'!DG42</f>
        <v>0</v>
      </c>
      <c r="DE71" s="255">
        <v>0</v>
      </c>
      <c r="DF71" s="256">
        <f>'ф 4,2 - разносить'!BE42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разносить'!BJ42</f>
        <v>0</v>
      </c>
      <c r="DT71" s="255"/>
      <c r="DU71" s="255">
        <v>0</v>
      </c>
      <c r="DV71" s="256">
        <f>'ф 4,2 - разносить'!BK42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разносить'!CH42</f>
        <v>0</v>
      </c>
      <c r="EJ71" s="255">
        <f>'ф 4,2 - разносить'!CI42</f>
        <v>0</v>
      </c>
      <c r="EK71" s="255">
        <v>0</v>
      </c>
      <c r="EL71" s="255">
        <f>'ф 4,2 - разносить'!CI42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разносить'!CK42</f>
        <v>0</v>
      </c>
      <c r="EY71" s="255">
        <f>'ф 4,2 - разносить'!CX42</f>
        <v>0</v>
      </c>
      <c r="EZ71" s="255">
        <v>0</v>
      </c>
      <c r="FA71" s="255">
        <f>'ф 4,2 - разносить'!CL42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разносить'!CW42</f>
        <v>0</v>
      </c>
      <c r="FN71" s="255">
        <f>'ф 4,2 - разносить'!DJ42</f>
        <v>0</v>
      </c>
      <c r="FO71" s="255">
        <v>0</v>
      </c>
      <c r="FP71" s="255">
        <f>'ф 4,2 - разносить'!CX42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>
        <v>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разносить'!CE42</f>
        <v>0</v>
      </c>
      <c r="GC71" s="256">
        <v>0</v>
      </c>
      <c r="GD71" s="256">
        <f>'ф 4,2 - разносить'!CF42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11169.93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99.66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99.66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11169.93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99.66</v>
      </c>
      <c r="AB72" s="251" t="e">
        <f>#REF!+#REF!</f>
        <v>#REF!</v>
      </c>
      <c r="AC72" s="251">
        <v>0</v>
      </c>
      <c r="AD72" s="251">
        <f>'ф 4,2 - разносить'!AD43</f>
        <v>99.66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разносить'!AU43</f>
        <v>0</v>
      </c>
      <c r="AR72" s="258">
        <f>'ф 4,2 - разносить'!AV43</f>
        <v>0</v>
      </c>
      <c r="AS72" s="251">
        <v>0</v>
      </c>
      <c r="AT72" s="258">
        <f>'ф 4,2 - разносить'!AV43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разносить'!AX43</f>
        <v>0</v>
      </c>
      <c r="BH72" s="251" t="e">
        <f>#REF!+#REF!</f>
        <v>#REF!</v>
      </c>
      <c r="BI72" s="251">
        <v>0</v>
      </c>
      <c r="BJ72" s="251">
        <f>'ф 4,2 - разносить'!AY43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разносить'!BA43</f>
        <v>0</v>
      </c>
      <c r="BX72" s="258" t="e">
        <f>#REF!+#REF!</f>
        <v>#REF!</v>
      </c>
      <c r="BY72" s="251">
        <v>0</v>
      </c>
      <c r="BZ72" s="258">
        <f>'ф 4,2 - разносить'!BB43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разносить'!BG43</f>
        <v>0</v>
      </c>
      <c r="CN72" s="258" t="e">
        <f>#REF!+#REF!</f>
        <v>#REF!</v>
      </c>
      <c r="CO72" s="251">
        <v>0</v>
      </c>
      <c r="CP72" s="258">
        <f>'ф 4,2 - разносить'!BH43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>
        <v>0</v>
      </c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разносить'!BD43</f>
        <v>0</v>
      </c>
      <c r="DD72" s="258">
        <f>'ф 4,2 - разносить'!DG43</f>
        <v>0</v>
      </c>
      <c r="DE72" s="251">
        <v>0</v>
      </c>
      <c r="DF72" s="259">
        <f>'ф 4,2 - разносить'!BE43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разносить'!BJ43</f>
        <v>0</v>
      </c>
      <c r="DT72" s="258"/>
      <c r="DU72" s="251">
        <v>0</v>
      </c>
      <c r="DV72" s="259">
        <f>'ф 4,2 - разносить'!BK43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разносить'!CX43</f>
        <v>0</v>
      </c>
      <c r="EJ72" s="258"/>
      <c r="EK72" s="251">
        <v>0</v>
      </c>
      <c r="EL72" s="259">
        <f>'ф 4,2 - разносить'!CY43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разносить'!DJ43</f>
        <v>0</v>
      </c>
      <c r="EY72" s="251"/>
      <c r="EZ72" s="251">
        <v>0</v>
      </c>
      <c r="FA72" s="252">
        <f>'ф 4,2 - разносить'!DK43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разносить'!DV43</f>
        <v>0</v>
      </c>
      <c r="FN72" s="251"/>
      <c r="FO72" s="251">
        <v>0</v>
      </c>
      <c r="FP72" s="252">
        <f>'ф 4,2 - разносить'!DW43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разносить'!EH43</f>
        <v>0</v>
      </c>
      <c r="GC72" s="252">
        <v>0</v>
      </c>
      <c r="GD72" s="252">
        <f>'ф 4,2 - разносить'!CF43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1606912.6300000001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1606212.6300000001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1538978.47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1538978.47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47038.3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47038.3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8768.74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8768.74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11382.3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11382.3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44.82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44.82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700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0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1606912.6300000001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1606212.6300000001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1538978.47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1538978.47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47038.3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47038.3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8768.74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8768.74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11382.3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11382.3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44.82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44.82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700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0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1606912.6300000001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1606212.6300000001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1538978.47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1538978.47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47038.3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разносить'!AU46</f>
        <v>47038.3</v>
      </c>
      <c r="AR75" s="258">
        <f>'ф 4,2 - разносить'!AV46</f>
        <v>0</v>
      </c>
      <c r="AS75" s="258">
        <v>0</v>
      </c>
      <c r="AT75" s="258">
        <f>'ф 4,2 - разносить'!AV46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разносить'!AX46</f>
        <v>0</v>
      </c>
      <c r="BH75" s="258" t="e">
        <f>#REF!+#REF!</f>
        <v>#REF!</v>
      </c>
      <c r="BI75" s="258">
        <v>0</v>
      </c>
      <c r="BJ75" s="258">
        <f>'ф 4,2 - разносить'!AY46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8768.74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разносить'!BA46</f>
        <v>8768.74</v>
      </c>
      <c r="BX75" s="258" t="e">
        <f>#REF!+#REF!</f>
        <v>#REF!</v>
      </c>
      <c r="BY75" s="258">
        <v>0</v>
      </c>
      <c r="BZ75" s="258">
        <f>'ф 4,2 - разносить'!BB46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разносить'!BG46</f>
        <v>0</v>
      </c>
      <c r="CN75" s="258" t="e">
        <f>#REF!+#REF!</f>
        <v>#REF!</v>
      </c>
      <c r="CO75" s="258">
        <v>0</v>
      </c>
      <c r="CP75" s="258">
        <f>'ф 4,2 - разносить'!BH46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11382.3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разносить'!BD46</f>
        <v>11382.3</v>
      </c>
      <c r="DD75" s="258">
        <f>'ф 4,2 - разносить'!DG46</f>
        <v>0</v>
      </c>
      <c r="DE75" s="258">
        <v>0</v>
      </c>
      <c r="DF75" s="259">
        <f>'ф 4,2 - разносить'!BE46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44.82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разносить'!BJ46</f>
        <v>44.82</v>
      </c>
      <c r="DT75" s="258"/>
      <c r="DU75" s="258">
        <v>0</v>
      </c>
      <c r="DV75" s="259">
        <f>'ф 4,2 - разносить'!BK46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разносить'!CH46</f>
        <v>0</v>
      </c>
      <c r="EJ75" s="258">
        <f>'ф 4,2 - разносить'!CI46</f>
        <v>0</v>
      </c>
      <c r="EK75" s="258">
        <v>0</v>
      </c>
      <c r="EL75" s="255">
        <f>'ф 4,2 - разносить'!CI46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разносить'!CK46</f>
        <v>0</v>
      </c>
      <c r="EY75" s="258">
        <f>'ф 4,2 - разносить'!CX46</f>
        <v>0</v>
      </c>
      <c r="EZ75" s="258">
        <v>0</v>
      </c>
      <c r="FA75" s="258">
        <f>'ф 4,2 - разносить'!CL46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разносить'!CW46</f>
        <v>0</v>
      </c>
      <c r="FN75" s="258">
        <f>'ф 4,2 - разносить'!DJ46</f>
        <v>0</v>
      </c>
      <c r="FO75" s="258">
        <v>0</v>
      </c>
      <c r="FP75" s="258">
        <f>'ф 4,2 - разносить'!CX46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700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разносить'!CE46</f>
        <v>0</v>
      </c>
      <c r="GC75" s="258">
        <v>0</v>
      </c>
      <c r="GD75" s="258">
        <f>'ф 4,2 - разносить'!CF46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разносить'!AU48</f>
        <v>0</v>
      </c>
      <c r="AR77" s="255">
        <f>'ф 4,2 - разносить'!AV48</f>
        <v>0</v>
      </c>
      <c r="AS77" s="255">
        <v>0</v>
      </c>
      <c r="AT77" s="255">
        <f>'ф 4,2 - разносить'!AV48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разносить'!AX48</f>
        <v>0</v>
      </c>
      <c r="BH77" s="255" t="e">
        <f>#REF!+#REF!</f>
        <v>#REF!</v>
      </c>
      <c r="BI77" s="255">
        <v>0</v>
      </c>
      <c r="BJ77" s="255">
        <f>'ф 4,2 - разносить'!AY48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разносить'!BA48</f>
        <v>0</v>
      </c>
      <c r="BX77" s="255" t="e">
        <f>#REF!+#REF!</f>
        <v>#REF!</v>
      </c>
      <c r="BY77" s="255">
        <v>0</v>
      </c>
      <c r="BZ77" s="255">
        <f>'ф 4,2 - разносить'!BB48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разносить'!BG48</f>
        <v>0</v>
      </c>
      <c r="CN77" s="255" t="e">
        <f>#REF!+#REF!</f>
        <v>#REF!</v>
      </c>
      <c r="CO77" s="255">
        <v>0</v>
      </c>
      <c r="CP77" s="255">
        <f>'ф 4,2 - разносить'!BH48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разносить'!BD48</f>
        <v>0</v>
      </c>
      <c r="DD77" s="255">
        <f>'ф 4,2 - разносить'!DG48</f>
        <v>0</v>
      </c>
      <c r="DE77" s="255">
        <v>0</v>
      </c>
      <c r="DF77" s="256">
        <f>'ф 4,2 - разносить'!BE48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разносить'!BJ48</f>
        <v>0</v>
      </c>
      <c r="DT77" s="255"/>
      <c r="DU77" s="255">
        <v>0</v>
      </c>
      <c r="DV77" s="256">
        <f>'ф 4,2 - разносить'!BK48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разносить'!CX48</f>
        <v>0</v>
      </c>
      <c r="EJ77" s="255"/>
      <c r="EK77" s="255">
        <v>0</v>
      </c>
      <c r="EL77" s="255">
        <f>'ф 4,2 - разносить'!CI48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разносить'!DJ48</f>
        <v>0</v>
      </c>
      <c r="EY77" s="255"/>
      <c r="EZ77" s="255">
        <v>0</v>
      </c>
      <c r="FA77" s="255">
        <f>'ф 4,2 - разносить'!CX48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разносить'!DV48</f>
        <v>0</v>
      </c>
      <c r="FN77" s="255"/>
      <c r="FO77" s="255">
        <v>0</v>
      </c>
      <c r="FP77" s="255">
        <f>'ф 4,2 - разносить'!DJ48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разносить'!EH48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разносить'!AU49</f>
        <v>0</v>
      </c>
      <c r="AR78" s="255">
        <f>'ф 4,2 - разносить'!AV49</f>
        <v>0</v>
      </c>
      <c r="AS78" s="255">
        <v>0</v>
      </c>
      <c r="AT78" s="255">
        <f>'ф 4,2 - разносить'!AV49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разносить'!AX49</f>
        <v>0</v>
      </c>
      <c r="BH78" s="255" t="e">
        <f>#REF!+#REF!</f>
        <v>#REF!</v>
      </c>
      <c r="BI78" s="255">
        <v>0</v>
      </c>
      <c r="BJ78" s="255">
        <f>'ф 4,2 - разносить'!AY49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разносить'!BA49</f>
        <v>0</v>
      </c>
      <c r="BX78" s="255" t="e">
        <f>#REF!+#REF!</f>
        <v>#REF!</v>
      </c>
      <c r="BY78" s="255">
        <v>0</v>
      </c>
      <c r="BZ78" s="255">
        <f>'ф 4,2 - разносить'!BB49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разносить'!BG49</f>
        <v>0</v>
      </c>
      <c r="CN78" s="255" t="e">
        <f>#REF!+#REF!</f>
        <v>#REF!</v>
      </c>
      <c r="CO78" s="255">
        <v>0</v>
      </c>
      <c r="CP78" s="255">
        <f>'ф 4,2 - разносить'!BH49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разносить'!BD49</f>
        <v>0</v>
      </c>
      <c r="DD78" s="255">
        <f>'ф 4,2 - разносить'!DG49</f>
        <v>0</v>
      </c>
      <c r="DE78" s="255">
        <v>0</v>
      </c>
      <c r="DF78" s="256">
        <f>'ф 4,2 - разносить'!BE49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разносить'!BJ49</f>
        <v>0</v>
      </c>
      <c r="DT78" s="255"/>
      <c r="DU78" s="255">
        <v>0</v>
      </c>
      <c r="DV78" s="256">
        <f>'ф 4,2 - разносить'!BK49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разносить'!CX49</f>
        <v>0</v>
      </c>
      <c r="EJ78" s="255"/>
      <c r="EK78" s="255">
        <v>0</v>
      </c>
      <c r="EL78" s="255">
        <f>'ф 4,2 - разносить'!CI49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разносить'!DJ49</f>
        <v>0</v>
      </c>
      <c r="EY78" s="255"/>
      <c r="EZ78" s="255">
        <v>0</v>
      </c>
      <c r="FA78" s="255">
        <f>'ф 4,2 - разносить'!CX49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разносить'!DV49</f>
        <v>0</v>
      </c>
      <c r="FN78" s="255"/>
      <c r="FO78" s="255">
        <v>0</v>
      </c>
      <c r="FP78" s="255">
        <f>'ф 4,2 - разносить'!DJ49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разносить'!EH49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разносить'!CN50</f>
        <v>0</v>
      </c>
      <c r="K79" s="270">
        <f>'ф 4,2 - разносить'!CO50</f>
        <v>0</v>
      </c>
      <c r="L79" s="270">
        <f>'ф 4,2 - разносить'!CP50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разносить'!AU50</f>
        <v>0</v>
      </c>
      <c r="AR79" s="255">
        <f>'ф 4,2 - разносить'!AV50</f>
        <v>0</v>
      </c>
      <c r="AS79" s="255"/>
      <c r="AT79" s="255">
        <f>'ф 4,2 - разносить'!AV50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разносить'!AX50</f>
        <v>0</v>
      </c>
      <c r="BH79" s="255" t="e">
        <f>#REF!+#REF!</f>
        <v>#REF!</v>
      </c>
      <c r="BI79" s="255"/>
      <c r="BJ79" s="255">
        <f>'ф 4,2 - разносить'!AY50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разносить'!BA50</f>
        <v>0</v>
      </c>
      <c r="BX79" s="255" t="e">
        <f>#REF!+#REF!</f>
        <v>#REF!</v>
      </c>
      <c r="BY79" s="255"/>
      <c r="BZ79" s="255">
        <f>'ф 4,2 - разносить'!BB50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разносить'!BG50</f>
        <v>0</v>
      </c>
      <c r="CN79" s="255" t="e">
        <f>#REF!+#REF!</f>
        <v>#REF!</v>
      </c>
      <c r="CO79" s="255"/>
      <c r="CP79" s="255">
        <f>'ф 4,2 - разносить'!BH50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разносить'!BD50</f>
        <v>0</v>
      </c>
      <c r="DD79" s="255">
        <f>'ф 4,2 - разносить'!DG50</f>
        <v>0</v>
      </c>
      <c r="DE79" s="255"/>
      <c r="DF79" s="256">
        <f>'ф 4,2 - разносить'!BE50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разносить'!BJ50</f>
        <v>0</v>
      </c>
      <c r="DT79" s="255"/>
      <c r="DU79" s="255"/>
      <c r="DV79" s="256">
        <f>'ф 4,2 - разносить'!BK50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разносить'!CX50</f>
        <v>0</v>
      </c>
      <c r="EJ79" s="255"/>
      <c r="EK79" s="255"/>
      <c r="EL79" s="255">
        <f>'ф 4,2 - разносить'!CI50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разносить'!DJ50</f>
        <v>0</v>
      </c>
      <c r="EY79" s="255"/>
      <c r="EZ79" s="255"/>
      <c r="FA79" s="255">
        <f>'ф 4,2 - разносить'!CX50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разносить'!DV50</f>
        <v>0</v>
      </c>
      <c r="FN79" s="255"/>
      <c r="FO79" s="255"/>
      <c r="FP79" s="255">
        <f>'ф 4,2 - разносить'!DJ50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разносить'!EH50</f>
        <v>0</v>
      </c>
      <c r="GC79" s="255">
        <f>'ф 4,2 - разносить'!DV50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0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0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разносить'!AU52</f>
        <v>0</v>
      </c>
      <c r="AR81" s="255">
        <f>'ф 4,2 - разносить'!AV52</f>
        <v>0</v>
      </c>
      <c r="AS81" s="255">
        <v>0</v>
      </c>
      <c r="AT81" s="255">
        <f>'ф 4,2 - разносить'!AV52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разносить'!AX52</f>
        <v>0</v>
      </c>
      <c r="BH81" s="255" t="e">
        <f>#REF!+#REF!</f>
        <v>#REF!</v>
      </c>
      <c r="BI81" s="255">
        <v>0</v>
      </c>
      <c r="BJ81" s="255">
        <f>'ф 4,2 - разносить'!AY52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разносить'!BA52</f>
        <v>0</v>
      </c>
      <c r="BX81" s="255" t="e">
        <f>#REF!+#REF!</f>
        <v>#REF!</v>
      </c>
      <c r="BY81" s="255">
        <v>0</v>
      </c>
      <c r="BZ81" s="255">
        <f>'ф 4,2 - разносить'!BB52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разносить'!BG52</f>
        <v>0</v>
      </c>
      <c r="CN81" s="255" t="e">
        <f>#REF!+#REF!</f>
        <v>#REF!</v>
      </c>
      <c r="CO81" s="255">
        <v>0</v>
      </c>
      <c r="CP81" s="255">
        <f>'ф 4,2 - разносить'!BH52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разносить'!BD52</f>
        <v>0</v>
      </c>
      <c r="DD81" s="255">
        <f>'ф 4,2 - разносить'!DG52</f>
        <v>0</v>
      </c>
      <c r="DE81" s="255">
        <v>0</v>
      </c>
      <c r="DF81" s="256">
        <f>'ф 4,2 - разносить'!BE52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разносить'!BJ52</f>
        <v>0</v>
      </c>
      <c r="DT81" s="255"/>
      <c r="DU81" s="255">
        <v>0</v>
      </c>
      <c r="DV81" s="256">
        <f>'ф 4,2 - разносить'!BK52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разносить'!CX52</f>
        <v>0</v>
      </c>
      <c r="EJ81" s="255"/>
      <c r="EK81" s="255">
        <v>0</v>
      </c>
      <c r="EL81" s="256">
        <f>'ф 4,2 - разносить'!CY52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разносить'!DJ52</f>
        <v>0</v>
      </c>
      <c r="EY81" s="255"/>
      <c r="EZ81" s="255">
        <v>0</v>
      </c>
      <c r="FA81" s="256">
        <f>'ф 4,2 - разносить'!DK52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разносить'!DV52</f>
        <v>0</v>
      </c>
      <c r="FN81" s="255"/>
      <c r="FO81" s="255">
        <v>0</v>
      </c>
      <c r="FP81" s="256">
        <f>'ф 4,2 - разносить'!DW52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разносить'!EH52</f>
        <v>0</v>
      </c>
      <c r="GC81" s="256">
        <v>0</v>
      </c>
      <c r="GD81" s="256">
        <f>'ф 4,2 - разносить'!CF52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0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разносить'!AU53</f>
        <v>0</v>
      </c>
      <c r="AR82" s="255">
        <f>'ф 4,2 - разносить'!AV53</f>
        <v>0</v>
      </c>
      <c r="AS82" s="255"/>
      <c r="AT82" s="255">
        <f>'ф 4,2 - разносить'!AV53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разносить'!AX53</f>
        <v>0</v>
      </c>
      <c r="BH82" s="255" t="e">
        <f>#REF!+#REF!</f>
        <v>#REF!</v>
      </c>
      <c r="BI82" s="255"/>
      <c r="BJ82" s="255">
        <f>'ф 4,2 - разносить'!AY53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разносить'!BA53</f>
        <v>0</v>
      </c>
      <c r="BX82" s="255" t="e">
        <f>#REF!+#REF!</f>
        <v>#REF!</v>
      </c>
      <c r="BY82" s="255"/>
      <c r="BZ82" s="255">
        <f>'ф 4,2 - разносить'!BB53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разносить'!BG53</f>
        <v>0</v>
      </c>
      <c r="CN82" s="255" t="e">
        <f>#REF!+#REF!</f>
        <v>#REF!</v>
      </c>
      <c r="CO82" s="255"/>
      <c r="CP82" s="255">
        <f>'ф 4,2 - разносить'!BH53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разносить'!BD53</f>
        <v>0</v>
      </c>
      <c r="DD82" s="255">
        <f>'ф 4,2 - разносить'!DG53</f>
        <v>0</v>
      </c>
      <c r="DE82" s="255"/>
      <c r="DF82" s="256">
        <f>'ф 4,2 - разносить'!BE53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разносить'!BJ53</f>
        <v>0</v>
      </c>
      <c r="DT82" s="255"/>
      <c r="DU82" s="255"/>
      <c r="DV82" s="256">
        <f>'ф 4,2 - разносить'!BK53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разносить'!CX53</f>
        <v>0</v>
      </c>
      <c r="EJ82" s="255"/>
      <c r="EK82" s="255"/>
      <c r="EL82" s="256">
        <f>'ф 4,2 - разносить'!CY53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разносить'!DJ53</f>
        <v>0</v>
      </c>
      <c r="EY82" s="255"/>
      <c r="EZ82" s="255"/>
      <c r="FA82" s="256">
        <f>'ф 4,2 - разносить'!DK53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разносить'!DV53</f>
        <v>0</v>
      </c>
      <c r="FN82" s="255"/>
      <c r="FO82" s="255"/>
      <c r="FP82" s="256">
        <f>'ф 4,2 - разносить'!DW53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разносить'!EH53</f>
        <v>0</v>
      </c>
      <c r="GC82" s="256">
        <f>'ф 4,2 - разносить'!EI53</f>
        <v>0</v>
      </c>
      <c r="GD82" s="256">
        <f>'ф 4,2 - разносить'!CF53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0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разносить'!AU54</f>
        <v>0</v>
      </c>
      <c r="AR83" s="255">
        <f>'ф 4,2 - разносить'!AV54</f>
        <v>0</v>
      </c>
      <c r="AS83" s="255">
        <v>0</v>
      </c>
      <c r="AT83" s="255">
        <f>'ф 4,2 - разносить'!AV54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разносить'!AX54</f>
        <v>0</v>
      </c>
      <c r="BH83" s="255" t="e">
        <f>#REF!+#REF!</f>
        <v>#REF!</v>
      </c>
      <c r="BI83" s="255">
        <v>0</v>
      </c>
      <c r="BJ83" s="255">
        <f>'ф 4,2 - разносить'!AY54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разносить'!BA54</f>
        <v>0</v>
      </c>
      <c r="BX83" s="255" t="e">
        <f>#REF!+#REF!</f>
        <v>#REF!</v>
      </c>
      <c r="BY83" s="255">
        <v>0</v>
      </c>
      <c r="BZ83" s="255">
        <f>'ф 4,2 - разносить'!BB54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разносить'!BG54</f>
        <v>0</v>
      </c>
      <c r="CN83" s="255" t="e">
        <f>#REF!+#REF!</f>
        <v>#REF!</v>
      </c>
      <c r="CO83" s="255">
        <v>0</v>
      </c>
      <c r="CP83" s="255">
        <f>'ф 4,2 - разносить'!BH54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разносить'!BD54</f>
        <v>0</v>
      </c>
      <c r="DD83" s="255">
        <f>'ф 4,2 - разносить'!DG54</f>
        <v>0</v>
      </c>
      <c r="DE83" s="255">
        <v>0</v>
      </c>
      <c r="DF83" s="256">
        <f>'ф 4,2 - разносить'!BE54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разносить'!BJ54</f>
        <v>0</v>
      </c>
      <c r="DT83" s="255"/>
      <c r="DU83" s="255">
        <v>0</v>
      </c>
      <c r="DV83" s="256">
        <f>'ф 4,2 - разносить'!BK54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разносить'!CH54</f>
        <v>0</v>
      </c>
      <c r="EJ83" s="255">
        <f>'ф 4,2 - разносить'!CI54</f>
        <v>0</v>
      </c>
      <c r="EK83" s="255">
        <v>0</v>
      </c>
      <c r="EL83" s="255">
        <f>'ф 4,2 - разносить'!CI54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разносить'!CW54</f>
        <v>0</v>
      </c>
      <c r="EY83" s="255">
        <f>'ф 4,2 - разносить'!CX54</f>
        <v>0</v>
      </c>
      <c r="EZ83" s="255">
        <v>0</v>
      </c>
      <c r="FA83" s="255">
        <f>'ф 4,2 - разносить'!CX54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разносить'!DI54</f>
        <v>0</v>
      </c>
      <c r="FN83" s="255">
        <f>'ф 4,2 - разносить'!DJ54</f>
        <v>0</v>
      </c>
      <c r="FO83" s="255">
        <v>0</v>
      </c>
      <c r="FP83" s="255">
        <f>'ф 4,2 - разносить'!DJ54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разносить'!CE53</f>
        <v>0</v>
      </c>
      <c r="GC83" s="255">
        <v>0</v>
      </c>
      <c r="GD83" s="256">
        <f>'ф 4,2 - разносить'!CF53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разносить'!AU55</f>
        <v>0</v>
      </c>
      <c r="AR88" s="255">
        <f>'ф 4,2 - разносить'!AV55</f>
        <v>0</v>
      </c>
      <c r="AS88" s="255">
        <v>0</v>
      </c>
      <c r="AT88" s="255">
        <f>'ф 4,2 - разносить'!AV55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разносить'!AX55</f>
        <v>0</v>
      </c>
      <c r="BH88" s="255" t="e">
        <f>#REF!+#REF!</f>
        <v>#REF!</v>
      </c>
      <c r="BI88" s="255">
        <v>0</v>
      </c>
      <c r="BJ88" s="255">
        <f>'ф 4,2 - разносить'!AY55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разносить'!BA55</f>
        <v>0</v>
      </c>
      <c r="BX88" s="255" t="e">
        <f>#REF!+#REF!</f>
        <v>#REF!</v>
      </c>
      <c r="BY88" s="255">
        <v>0</v>
      </c>
      <c r="BZ88" s="255">
        <f>'ф 4,2 - разносить'!BB55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разносить'!BG55</f>
        <v>0</v>
      </c>
      <c r="CN88" s="255" t="e">
        <f>#REF!+#REF!</f>
        <v>#REF!</v>
      </c>
      <c r="CO88" s="255">
        <v>0</v>
      </c>
      <c r="CP88" s="255">
        <f>'ф 4,2 - разносить'!BH55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разносить'!BD55</f>
        <v>0</v>
      </c>
      <c r="DD88" s="255">
        <f>'ф 4,2 - разносить'!DG55</f>
        <v>0</v>
      </c>
      <c r="DE88" s="255">
        <v>0</v>
      </c>
      <c r="DF88" s="256">
        <f>'ф 4,2 - разносить'!BE55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разносить'!BJ55</f>
        <v>0</v>
      </c>
      <c r="DT88" s="255"/>
      <c r="DU88" s="255">
        <v>0</v>
      </c>
      <c r="DV88" s="256">
        <f>'ф 4,2 - разносить'!BK55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разносить'!CX55</f>
        <v>0</v>
      </c>
      <c r="EJ88" s="255"/>
      <c r="EK88" s="255">
        <v>0</v>
      </c>
      <c r="EL88" s="256">
        <f>'ф 4,2 - разносить'!CY55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разносить'!DJ55</f>
        <v>0</v>
      </c>
      <c r="EY88" s="255"/>
      <c r="EZ88" s="255">
        <v>0</v>
      </c>
      <c r="FA88" s="256">
        <f>'ф 4,2 - разносить'!DK55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разносить'!DV55</f>
        <v>0</v>
      </c>
      <c r="FN88" s="255"/>
      <c r="FO88" s="255">
        <v>0</v>
      </c>
      <c r="FP88" s="256">
        <f>'ф 4,2 - разносить'!DW55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разносить'!EH55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разносить'!AU56</f>
        <v>0</v>
      </c>
      <c r="AR89" s="251">
        <f>'ф 4,2 - разносить'!AV56</f>
        <v>0</v>
      </c>
      <c r="AS89" s="251">
        <v>0</v>
      </c>
      <c r="AT89" s="251">
        <f>'ф 4,2 - разносить'!AV56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разносить'!AX56</f>
        <v>0</v>
      </c>
      <c r="BH89" s="251" t="e">
        <f>#REF!+#REF!</f>
        <v>#REF!</v>
      </c>
      <c r="BI89" s="251">
        <v>0</v>
      </c>
      <c r="BJ89" s="251">
        <f>'ф 4,2 - разносить'!AY56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разносить'!BA56</f>
        <v>0</v>
      </c>
      <c r="BX89" s="251" t="e">
        <f>#REF!+#REF!</f>
        <v>#REF!</v>
      </c>
      <c r="BY89" s="251">
        <v>0</v>
      </c>
      <c r="BZ89" s="251">
        <f>'ф 4,2 - разносить'!BB56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разносить'!BG56</f>
        <v>0</v>
      </c>
      <c r="CN89" s="251" t="e">
        <f>#REF!+#REF!</f>
        <v>#REF!</v>
      </c>
      <c r="CO89" s="251">
        <v>0</v>
      </c>
      <c r="CP89" s="251">
        <f>'ф 4,2 - разносить'!BH56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разносить'!BD56</f>
        <v>0</v>
      </c>
      <c r="DD89" s="251">
        <f>'ф 4,2 - разносить'!DG56</f>
        <v>0</v>
      </c>
      <c r="DE89" s="251">
        <v>0</v>
      </c>
      <c r="DF89" s="252">
        <f>'ф 4,2 - разносить'!BE56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разносить'!BJ56</f>
        <v>0</v>
      </c>
      <c r="DT89" s="251"/>
      <c r="DU89" s="251">
        <v>0</v>
      </c>
      <c r="DV89" s="252">
        <f>'ф 4,2 - разносить'!BK56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разносить'!CX56</f>
        <v>0</v>
      </c>
      <c r="EJ89" s="251"/>
      <c r="EK89" s="251">
        <v>0</v>
      </c>
      <c r="EL89" s="252">
        <f>'ф 4,2 - разносить'!CY56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разносить'!DJ56</f>
        <v>0</v>
      </c>
      <c r="EY89" s="251"/>
      <c r="EZ89" s="251">
        <v>0</v>
      </c>
      <c r="FA89" s="252">
        <f>'ф 4,2 - разносить'!DK56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разносить'!DV56</f>
        <v>0</v>
      </c>
      <c r="FN89" s="251"/>
      <c r="FO89" s="251">
        <v>0</v>
      </c>
      <c r="FP89" s="252">
        <f>'ф 4,2 - разносить'!DW56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разносить'!EH56</f>
        <v>0</v>
      </c>
      <c r="GC89" s="251">
        <f>'ф 4,2 - разносить'!EI56</f>
        <v>0</v>
      </c>
      <c r="GD89" s="251">
        <f>'ф 4,2 - разносить'!EJ56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разносить'!AU57</f>
        <v>0</v>
      </c>
      <c r="AR90" s="251">
        <f>'ф 4,2 - разносить'!AV57</f>
        <v>0</v>
      </c>
      <c r="AS90" s="251">
        <v>0</v>
      </c>
      <c r="AT90" s="251">
        <f>'ф 4,2 - разносить'!AV57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разносить'!AX57</f>
        <v>0</v>
      </c>
      <c r="BH90" s="251" t="e">
        <f>#REF!+#REF!</f>
        <v>#REF!</v>
      </c>
      <c r="BI90" s="251">
        <v>0</v>
      </c>
      <c r="BJ90" s="251">
        <f>'ф 4,2 - разносить'!AY57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разносить'!BA57</f>
        <v>0</v>
      </c>
      <c r="BX90" s="251" t="e">
        <f>#REF!+#REF!</f>
        <v>#REF!</v>
      </c>
      <c r="BY90" s="251">
        <v>0</v>
      </c>
      <c r="BZ90" s="251">
        <f>'ф 4,2 - разносить'!BB57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разносить'!BG57</f>
        <v>0</v>
      </c>
      <c r="CN90" s="251" t="e">
        <f>#REF!+#REF!</f>
        <v>#REF!</v>
      </c>
      <c r="CO90" s="251">
        <v>0</v>
      </c>
      <c r="CP90" s="251">
        <f>'ф 4,2 - разносить'!BH57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разносить'!BD57</f>
        <v>0</v>
      </c>
      <c r="DD90" s="251">
        <f>'ф 4,2 - разносить'!DG57</f>
        <v>0</v>
      </c>
      <c r="DE90" s="251">
        <v>0</v>
      </c>
      <c r="DF90" s="252">
        <f>'ф 4,2 - разносить'!BE57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разносить'!BJ57</f>
        <v>0</v>
      </c>
      <c r="DT90" s="251"/>
      <c r="DU90" s="251">
        <v>0</v>
      </c>
      <c r="DV90" s="252">
        <f>'ф 4,2 - разносить'!BK57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разносить'!CX57</f>
        <v>0</v>
      </c>
      <c r="EJ90" s="251"/>
      <c r="EK90" s="251">
        <v>0</v>
      </c>
      <c r="EL90" s="252">
        <f>'ф 4,2 - разносить'!CY57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разносить'!DJ57</f>
        <v>0</v>
      </c>
      <c r="EY90" s="251"/>
      <c r="EZ90" s="251">
        <v>0</v>
      </c>
      <c r="FA90" s="252">
        <f>'ф 4,2 - разносить'!DK57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разносить'!DV57</f>
        <v>0</v>
      </c>
      <c r="FN90" s="251"/>
      <c r="FO90" s="251">
        <v>0</v>
      </c>
      <c r="FP90" s="252">
        <f>'ф 4,2 - разносить'!DW57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разносить'!EH57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разносить'!CN59</f>
        <v>0</v>
      </c>
      <c r="K92" s="270">
        <f>'ф 4,2 - разносить'!CO59</f>
        <v>0</v>
      </c>
      <c r="L92" s="270">
        <f>'ф 4,2 - разносить'!CP59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разносить'!AU59</f>
        <v>0</v>
      </c>
      <c r="AR92" s="255">
        <f>'ф 4,2 - разносить'!AV59</f>
        <v>0</v>
      </c>
      <c r="AS92" s="255"/>
      <c r="AT92" s="255">
        <f>'ф 4,2 - разносить'!AV59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разносить'!AX59</f>
        <v>0</v>
      </c>
      <c r="BH92" s="255" t="e">
        <f>#REF!+#REF!</f>
        <v>#REF!</v>
      </c>
      <c r="BI92" s="255"/>
      <c r="BJ92" s="255">
        <f>'ф 4,2 - разносить'!AY59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разносить'!BA59</f>
        <v>0</v>
      </c>
      <c r="BX92" s="255" t="e">
        <f>#REF!+#REF!</f>
        <v>#REF!</v>
      </c>
      <c r="BY92" s="255"/>
      <c r="BZ92" s="255">
        <f>'ф 4,2 - разносить'!BB59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разносить'!BG59</f>
        <v>0</v>
      </c>
      <c r="CN92" s="255" t="e">
        <f>#REF!+#REF!</f>
        <v>#REF!</v>
      </c>
      <c r="CO92" s="255"/>
      <c r="CP92" s="255">
        <f>'ф 4,2 - разносить'!BH59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разносить'!BD59</f>
        <v>0</v>
      </c>
      <c r="DD92" s="255">
        <f>'ф 4,2 - разносить'!DG59</f>
        <v>0</v>
      </c>
      <c r="DE92" s="255"/>
      <c r="DF92" s="256">
        <f>'ф 4,2 - разносить'!BE59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разносить'!BJ59</f>
        <v>0</v>
      </c>
      <c r="DT92" s="255"/>
      <c r="DU92" s="255"/>
      <c r="DV92" s="256">
        <f>'ф 4,2 - разносить'!BK59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разносить'!CX59</f>
        <v>0</v>
      </c>
      <c r="EJ92" s="255"/>
      <c r="EK92" s="255"/>
      <c r="EL92" s="256">
        <f>'ф 4,2 - разносить'!CY59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разносить'!DJ59</f>
        <v>0</v>
      </c>
      <c r="EY92" s="255"/>
      <c r="EZ92" s="255"/>
      <c r="FA92" s="256">
        <f>'ф 4,2 - разносить'!DK59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разносить'!DV59</f>
        <v>0</v>
      </c>
      <c r="FN92" s="255"/>
      <c r="FO92" s="255"/>
      <c r="FP92" s="256">
        <f>'ф 4,2 - разносить'!DW59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разносить'!EH59</f>
        <v>0</v>
      </c>
      <c r="GC92" s="256">
        <f>'ф 4,2 - разносить'!EI59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разносить'!CN60</f>
        <v>0</v>
      </c>
      <c r="K93" s="270">
        <f>'ф 4,2 - разносить'!CO60</f>
        <v>0</v>
      </c>
      <c r="L93" s="270">
        <f>'ф 4,2 - разносить'!CP60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разносить'!AU60</f>
        <v>0</v>
      </c>
      <c r="AR93" s="255">
        <f>'ф 4,2 - разносить'!AV60</f>
        <v>0</v>
      </c>
      <c r="AS93" s="255"/>
      <c r="AT93" s="255">
        <f>'ф 4,2 - разносить'!AV60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разносить'!AX60</f>
        <v>0</v>
      </c>
      <c r="BH93" s="255" t="e">
        <f>#REF!+#REF!</f>
        <v>#REF!</v>
      </c>
      <c r="BI93" s="255"/>
      <c r="BJ93" s="255">
        <f>'ф 4,2 - разносить'!AY60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разносить'!BA60</f>
        <v>0</v>
      </c>
      <c r="BX93" s="255" t="e">
        <f>#REF!+#REF!</f>
        <v>#REF!</v>
      </c>
      <c r="BY93" s="255"/>
      <c r="BZ93" s="255">
        <f>'ф 4,2 - разносить'!BB60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разносить'!BG60</f>
        <v>0</v>
      </c>
      <c r="CN93" s="255" t="e">
        <f>#REF!+#REF!</f>
        <v>#REF!</v>
      </c>
      <c r="CO93" s="255"/>
      <c r="CP93" s="255">
        <f>'ф 4,2 - разносить'!BH60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разносить'!BD60</f>
        <v>0</v>
      </c>
      <c r="DD93" s="255">
        <f>'ф 4,2 - разносить'!DG60</f>
        <v>0</v>
      </c>
      <c r="DE93" s="255"/>
      <c r="DF93" s="256">
        <f>'ф 4,2 - разносить'!BE60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разносить'!BJ60</f>
        <v>0</v>
      </c>
      <c r="DT93" s="255"/>
      <c r="DU93" s="255"/>
      <c r="DV93" s="256">
        <f>'ф 4,2 - разносить'!BK60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разносить'!CX60</f>
        <v>0</v>
      </c>
      <c r="EJ93" s="255"/>
      <c r="EK93" s="255"/>
      <c r="EL93" s="256">
        <f>'ф 4,2 - разносить'!CY60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разносить'!DJ60</f>
        <v>0</v>
      </c>
      <c r="EY93" s="255"/>
      <c r="EZ93" s="255"/>
      <c r="FA93" s="256">
        <f>'ф 4,2 - разносить'!DK60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разносить'!DV60</f>
        <v>0</v>
      </c>
      <c r="FN93" s="255"/>
      <c r="FO93" s="255"/>
      <c r="FP93" s="256">
        <f>'ф 4,2 - разносить'!DW60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разносить'!EH60</f>
        <v>0</v>
      </c>
      <c r="GC93" s="256">
        <f>'ф 4,2 - разносить'!EI60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разносить'!CN61</f>
        <v>0</v>
      </c>
      <c r="K94" s="270">
        <f>'ф 4,2 - разносить'!CO61</f>
        <v>0</v>
      </c>
      <c r="L94" s="270">
        <f>'ф 4,2 - разносить'!CP61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разносить'!AU61</f>
        <v>0</v>
      </c>
      <c r="AR94" s="255">
        <f>'ф 4,2 - разносить'!AV61</f>
        <v>0</v>
      </c>
      <c r="AS94" s="255"/>
      <c r="AT94" s="255">
        <f>'ф 4,2 - разносить'!AV61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разносить'!AX61</f>
        <v>0</v>
      </c>
      <c r="BH94" s="255" t="e">
        <f>#REF!+#REF!</f>
        <v>#REF!</v>
      </c>
      <c r="BI94" s="255"/>
      <c r="BJ94" s="255">
        <f>'ф 4,2 - разносить'!AY61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разносить'!BA61</f>
        <v>0</v>
      </c>
      <c r="BX94" s="255" t="e">
        <f>#REF!+#REF!</f>
        <v>#REF!</v>
      </c>
      <c r="BY94" s="255"/>
      <c r="BZ94" s="255">
        <f>'ф 4,2 - разносить'!BB61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разносить'!BG61</f>
        <v>0</v>
      </c>
      <c r="CN94" s="255" t="e">
        <f>#REF!+#REF!</f>
        <v>#REF!</v>
      </c>
      <c r="CO94" s="255"/>
      <c r="CP94" s="255">
        <f>'ф 4,2 - разносить'!BH61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разносить'!BD61</f>
        <v>0</v>
      </c>
      <c r="DD94" s="255">
        <f>'ф 4,2 - разносить'!DG61</f>
        <v>0</v>
      </c>
      <c r="DE94" s="255"/>
      <c r="DF94" s="256">
        <f>'ф 4,2 - разносить'!BE61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разносить'!BJ61</f>
        <v>0</v>
      </c>
      <c r="DT94" s="255"/>
      <c r="DU94" s="255"/>
      <c r="DV94" s="256">
        <f>'ф 4,2 - разносить'!BK61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разносить'!CX61</f>
        <v>0</v>
      </c>
      <c r="EJ94" s="255"/>
      <c r="EK94" s="255"/>
      <c r="EL94" s="256">
        <f>'ф 4,2 - разносить'!CY61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разносить'!DJ61</f>
        <v>0</v>
      </c>
      <c r="EY94" s="255"/>
      <c r="EZ94" s="255"/>
      <c r="FA94" s="256">
        <f>'ф 4,2 - разносить'!DK61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разносить'!DV61</f>
        <v>0</v>
      </c>
      <c r="FN94" s="255"/>
      <c r="FO94" s="255"/>
      <c r="FP94" s="256">
        <f>'ф 4,2 - разносить'!DW61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разносить'!EH61</f>
        <v>0</v>
      </c>
      <c r="GC94" s="256">
        <f>'ф 4,2 - разносить'!EI61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486" t="s">
        <v>148</v>
      </c>
      <c r="J113" s="486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486" t="s">
        <v>148</v>
      </c>
      <c r="AA113" s="486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486" t="s">
        <v>148</v>
      </c>
      <c r="AQ113" s="486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486" t="s">
        <v>148</v>
      </c>
      <c r="BG113" s="486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486" t="s">
        <v>148</v>
      </c>
      <c r="BW113" s="486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486" t="s">
        <v>148</v>
      </c>
      <c r="CM113" s="486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486" t="s">
        <v>148</v>
      </c>
      <c r="DC113" s="486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486" t="s">
        <v>148</v>
      </c>
      <c r="DS113" s="486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486" t="s">
        <v>148</v>
      </c>
      <c r="EI113" s="486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486" t="s">
        <v>148</v>
      </c>
      <c r="EX113" s="486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486" t="s">
        <v>148</v>
      </c>
      <c r="FM113" s="486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486" t="s">
        <v>148</v>
      </c>
      <c r="GB113" s="486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485" t="s">
        <v>248</v>
      </c>
      <c r="C114" s="485"/>
      <c r="D114" s="151"/>
      <c r="E114" s="151"/>
      <c r="F114" s="151"/>
      <c r="G114" s="151"/>
      <c r="H114" s="151"/>
      <c r="I114" s="485" t="s">
        <v>249</v>
      </c>
      <c r="J114" s="485"/>
      <c r="K114" s="485"/>
      <c r="L114" s="312"/>
      <c r="M114" s="144"/>
      <c r="N114" s="144"/>
      <c r="O114" s="144"/>
      <c r="P114" s="144"/>
      <c r="Q114" s="144"/>
      <c r="R114" s="151"/>
      <c r="S114" s="485" t="s">
        <v>248</v>
      </c>
      <c r="T114" s="485"/>
      <c r="U114" s="151"/>
      <c r="V114" s="151"/>
      <c r="W114" s="151"/>
      <c r="X114" s="151"/>
      <c r="Y114" s="151"/>
      <c r="Z114" s="485" t="s">
        <v>249</v>
      </c>
      <c r="AA114" s="485"/>
      <c r="AB114" s="485"/>
      <c r="AC114" s="312"/>
      <c r="AD114" s="144"/>
      <c r="AE114" s="144"/>
      <c r="AF114" s="144"/>
      <c r="AG114" s="144"/>
      <c r="AH114" s="151"/>
      <c r="AI114" s="485" t="s">
        <v>248</v>
      </c>
      <c r="AJ114" s="485"/>
      <c r="AK114" s="151"/>
      <c r="AL114" s="151"/>
      <c r="AM114" s="151"/>
      <c r="AN114" s="151"/>
      <c r="AO114" s="151"/>
      <c r="AP114" s="485" t="s">
        <v>249</v>
      </c>
      <c r="AQ114" s="485"/>
      <c r="AR114" s="485"/>
      <c r="AS114" s="312"/>
      <c r="AT114" s="144"/>
      <c r="AU114" s="144"/>
      <c r="AV114" s="144"/>
      <c r="AW114" s="144"/>
      <c r="AX114" s="151"/>
      <c r="AY114" s="485" t="s">
        <v>248</v>
      </c>
      <c r="AZ114" s="485"/>
      <c r="BA114" s="151"/>
      <c r="BB114" s="151"/>
      <c r="BC114" s="151"/>
      <c r="BD114" s="151"/>
      <c r="BE114" s="151"/>
      <c r="BF114" s="485" t="s">
        <v>249</v>
      </c>
      <c r="BG114" s="485"/>
      <c r="BH114" s="485"/>
      <c r="BI114" s="312"/>
      <c r="BJ114" s="144"/>
      <c r="BK114" s="144"/>
      <c r="BL114" s="144"/>
      <c r="BM114" s="144"/>
      <c r="BN114" s="151"/>
      <c r="BO114" s="485" t="s">
        <v>248</v>
      </c>
      <c r="BP114" s="485"/>
      <c r="BQ114" s="151"/>
      <c r="BR114" s="151"/>
      <c r="BS114" s="151"/>
      <c r="BT114" s="151"/>
      <c r="BU114" s="151"/>
      <c r="BV114" s="485" t="s">
        <v>249</v>
      </c>
      <c r="BW114" s="485"/>
      <c r="BX114" s="485"/>
      <c r="BY114" s="312"/>
      <c r="BZ114" s="144"/>
      <c r="CA114" s="144"/>
      <c r="CB114" s="144"/>
      <c r="CC114" s="144"/>
      <c r="CD114" s="151"/>
      <c r="CE114" s="485" t="s">
        <v>248</v>
      </c>
      <c r="CF114" s="485"/>
      <c r="CG114" s="151"/>
      <c r="CH114" s="151"/>
      <c r="CI114" s="151"/>
      <c r="CJ114" s="151"/>
      <c r="CK114" s="151"/>
      <c r="CL114" s="485" t="s">
        <v>249</v>
      </c>
      <c r="CM114" s="485"/>
      <c r="CN114" s="485"/>
      <c r="CO114" s="312"/>
      <c r="CP114" s="144"/>
      <c r="CQ114" s="144"/>
      <c r="CR114" s="144"/>
      <c r="CS114" s="144"/>
      <c r="CT114" s="151"/>
      <c r="CU114" s="485" t="s">
        <v>248</v>
      </c>
      <c r="CV114" s="485"/>
      <c r="CW114" s="151"/>
      <c r="CX114" s="151"/>
      <c r="CY114" s="151"/>
      <c r="CZ114" s="151"/>
      <c r="DA114" s="151"/>
      <c r="DB114" s="485" t="s">
        <v>249</v>
      </c>
      <c r="DC114" s="485"/>
      <c r="DD114" s="485"/>
      <c r="DE114" s="312"/>
      <c r="DF114" s="144"/>
      <c r="DG114" s="144"/>
      <c r="DH114" s="144"/>
      <c r="DI114" s="144"/>
      <c r="DJ114" s="151"/>
      <c r="DK114" s="485" t="s">
        <v>248</v>
      </c>
      <c r="DL114" s="485"/>
      <c r="DM114" s="151"/>
      <c r="DN114" s="151"/>
      <c r="DO114" s="151"/>
      <c r="DP114" s="151"/>
      <c r="DQ114" s="151"/>
      <c r="DR114" s="485" t="s">
        <v>249</v>
      </c>
      <c r="DS114" s="485"/>
      <c r="DT114" s="485"/>
      <c r="DU114" s="312"/>
      <c r="DV114" s="144"/>
      <c r="DW114" s="144"/>
      <c r="DX114" s="144"/>
      <c r="DY114" s="144"/>
      <c r="DZ114" s="151"/>
      <c r="EA114" s="485" t="s">
        <v>248</v>
      </c>
      <c r="EB114" s="485"/>
      <c r="EC114" s="151"/>
      <c r="ED114" s="151"/>
      <c r="EE114" s="151"/>
      <c r="EF114" s="151"/>
      <c r="EG114" s="151"/>
      <c r="EH114" s="485" t="s">
        <v>249</v>
      </c>
      <c r="EI114" s="485"/>
      <c r="EJ114" s="485"/>
      <c r="EK114" s="312"/>
      <c r="EL114" s="144"/>
      <c r="EM114" s="144"/>
      <c r="EN114" s="144"/>
      <c r="EO114" s="151"/>
      <c r="EP114" s="485" t="s">
        <v>248</v>
      </c>
      <c r="EQ114" s="485"/>
      <c r="ER114" s="151"/>
      <c r="ES114" s="151"/>
      <c r="ET114" s="151"/>
      <c r="EU114" s="151"/>
      <c r="EV114" s="151"/>
      <c r="EW114" s="485" t="s">
        <v>249</v>
      </c>
      <c r="EX114" s="485"/>
      <c r="EY114" s="485"/>
      <c r="EZ114" s="312"/>
      <c r="FA114" s="144"/>
      <c r="FB114" s="144"/>
      <c r="FC114" s="144"/>
      <c r="FD114" s="151"/>
      <c r="FE114" s="485" t="s">
        <v>248</v>
      </c>
      <c r="FF114" s="485"/>
      <c r="FG114" s="151"/>
      <c r="FH114" s="151"/>
      <c r="FI114" s="151"/>
      <c r="FJ114" s="151"/>
      <c r="FK114" s="151"/>
      <c r="FL114" s="485" t="s">
        <v>249</v>
      </c>
      <c r="FM114" s="485"/>
      <c r="FN114" s="485"/>
      <c r="FO114" s="312"/>
      <c r="FP114" s="144"/>
      <c r="FQ114" s="144"/>
      <c r="FR114" s="144"/>
      <c r="FS114" s="151"/>
      <c r="FT114" s="485" t="s">
        <v>248</v>
      </c>
      <c r="FU114" s="485"/>
      <c r="FV114" s="151"/>
      <c r="FW114" s="151"/>
      <c r="FX114" s="151"/>
      <c r="FY114" s="151"/>
      <c r="FZ114" s="151"/>
      <c r="GA114" s="485" t="s">
        <v>249</v>
      </c>
      <c r="GB114" s="485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486" t="s">
        <v>306</v>
      </c>
      <c r="J116" s="486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486" t="s">
        <v>306</v>
      </c>
      <c r="AA116" s="486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486" t="s">
        <v>306</v>
      </c>
      <c r="AQ116" s="486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486" t="s">
        <v>306</v>
      </c>
      <c r="BG116" s="486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486" t="s">
        <v>306</v>
      </c>
      <c r="BW116" s="486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486" t="s">
        <v>306</v>
      </c>
      <c r="CM116" s="486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486" t="s">
        <v>306</v>
      </c>
      <c r="DC116" s="486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486" t="s">
        <v>306</v>
      </c>
      <c r="DS116" s="486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486" t="s">
        <v>306</v>
      </c>
      <c r="EI116" s="486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486" t="s">
        <v>306</v>
      </c>
      <c r="EX116" s="486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486" t="s">
        <v>306</v>
      </c>
      <c r="FM116" s="486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486" t="s">
        <v>306</v>
      </c>
      <c r="GB116" s="486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485" t="s">
        <v>248</v>
      </c>
      <c r="C117" s="485"/>
      <c r="D117" s="151"/>
      <c r="E117" s="151"/>
      <c r="F117" s="151"/>
      <c r="G117" s="151"/>
      <c r="H117" s="151"/>
      <c r="I117" s="485" t="s">
        <v>249</v>
      </c>
      <c r="J117" s="485"/>
      <c r="K117" s="485"/>
      <c r="L117" s="312"/>
      <c r="M117" s="144"/>
      <c r="N117" s="144"/>
      <c r="O117" s="144"/>
      <c r="P117" s="144"/>
      <c r="Q117" s="144"/>
      <c r="R117" s="151"/>
      <c r="S117" s="485" t="s">
        <v>248</v>
      </c>
      <c r="T117" s="485"/>
      <c r="U117" s="151"/>
      <c r="V117" s="151"/>
      <c r="W117" s="151"/>
      <c r="X117" s="151"/>
      <c r="Y117" s="151"/>
      <c r="Z117" s="485" t="s">
        <v>249</v>
      </c>
      <c r="AA117" s="485"/>
      <c r="AB117" s="485"/>
      <c r="AC117" s="312"/>
      <c r="AD117" s="144"/>
      <c r="AE117" s="144"/>
      <c r="AF117" s="144"/>
      <c r="AG117" s="144"/>
      <c r="AH117" s="151"/>
      <c r="AI117" s="485" t="s">
        <v>248</v>
      </c>
      <c r="AJ117" s="485"/>
      <c r="AK117" s="151"/>
      <c r="AL117" s="151"/>
      <c r="AM117" s="151"/>
      <c r="AN117" s="151"/>
      <c r="AO117" s="151"/>
      <c r="AP117" s="485" t="s">
        <v>249</v>
      </c>
      <c r="AQ117" s="485"/>
      <c r="AR117" s="485"/>
      <c r="AS117" s="312"/>
      <c r="AT117" s="144"/>
      <c r="AU117" s="144"/>
      <c r="AV117" s="144"/>
      <c r="AW117" s="144"/>
      <c r="AX117" s="151"/>
      <c r="AY117" s="485" t="s">
        <v>248</v>
      </c>
      <c r="AZ117" s="485"/>
      <c r="BA117" s="151"/>
      <c r="BB117" s="151"/>
      <c r="BC117" s="151"/>
      <c r="BD117" s="151"/>
      <c r="BE117" s="151"/>
      <c r="BF117" s="485" t="s">
        <v>249</v>
      </c>
      <c r="BG117" s="485"/>
      <c r="BH117" s="485"/>
      <c r="BI117" s="312"/>
      <c r="BJ117" s="144"/>
      <c r="BK117" s="144"/>
      <c r="BL117" s="144"/>
      <c r="BM117" s="144"/>
      <c r="BN117" s="151"/>
      <c r="BO117" s="485" t="s">
        <v>248</v>
      </c>
      <c r="BP117" s="485"/>
      <c r="BQ117" s="151"/>
      <c r="BR117" s="151"/>
      <c r="BS117" s="151"/>
      <c r="BT117" s="151"/>
      <c r="BU117" s="151"/>
      <c r="BV117" s="485" t="s">
        <v>249</v>
      </c>
      <c r="BW117" s="485"/>
      <c r="BX117" s="485"/>
      <c r="BY117" s="312"/>
      <c r="BZ117" s="144"/>
      <c r="CA117" s="144"/>
      <c r="CB117" s="144"/>
      <c r="CC117" s="144"/>
      <c r="CD117" s="151"/>
      <c r="CE117" s="485" t="s">
        <v>248</v>
      </c>
      <c r="CF117" s="485"/>
      <c r="CG117" s="151"/>
      <c r="CH117" s="151"/>
      <c r="CI117" s="151"/>
      <c r="CJ117" s="151"/>
      <c r="CK117" s="151"/>
      <c r="CL117" s="485" t="s">
        <v>249</v>
      </c>
      <c r="CM117" s="485"/>
      <c r="CN117" s="485"/>
      <c r="CO117" s="312"/>
      <c r="CP117" s="144"/>
      <c r="CQ117" s="144"/>
      <c r="CR117" s="144"/>
      <c r="CS117" s="144"/>
      <c r="CT117" s="151"/>
      <c r="CU117" s="485" t="s">
        <v>248</v>
      </c>
      <c r="CV117" s="485"/>
      <c r="CW117" s="151"/>
      <c r="CX117" s="151"/>
      <c r="CY117" s="151"/>
      <c r="CZ117" s="151"/>
      <c r="DA117" s="151"/>
      <c r="DB117" s="485" t="s">
        <v>249</v>
      </c>
      <c r="DC117" s="485"/>
      <c r="DD117" s="485"/>
      <c r="DE117" s="312"/>
      <c r="DF117" s="144"/>
      <c r="DG117" s="144"/>
      <c r="DH117" s="144"/>
      <c r="DI117" s="144"/>
      <c r="DJ117" s="151"/>
      <c r="DK117" s="485" t="s">
        <v>248</v>
      </c>
      <c r="DL117" s="485"/>
      <c r="DM117" s="151"/>
      <c r="DN117" s="151"/>
      <c r="DO117" s="151"/>
      <c r="DP117" s="151"/>
      <c r="DQ117" s="151"/>
      <c r="DR117" s="485" t="s">
        <v>249</v>
      </c>
      <c r="DS117" s="485"/>
      <c r="DT117" s="485"/>
      <c r="DU117" s="312"/>
      <c r="DV117" s="144"/>
      <c r="DW117" s="144"/>
      <c r="DX117" s="144"/>
      <c r="DY117" s="144"/>
      <c r="DZ117" s="151"/>
      <c r="EA117" s="485" t="s">
        <v>248</v>
      </c>
      <c r="EB117" s="485"/>
      <c r="EC117" s="151"/>
      <c r="ED117" s="151"/>
      <c r="EE117" s="151"/>
      <c r="EF117" s="151"/>
      <c r="EG117" s="151"/>
      <c r="EH117" s="485" t="s">
        <v>249</v>
      </c>
      <c r="EI117" s="485"/>
      <c r="EJ117" s="485"/>
      <c r="EK117" s="312"/>
      <c r="EL117" s="144"/>
      <c r="EM117" s="144"/>
      <c r="EN117" s="144"/>
      <c r="EO117" s="151"/>
      <c r="EP117" s="485" t="s">
        <v>248</v>
      </c>
      <c r="EQ117" s="485"/>
      <c r="ER117" s="151"/>
      <c r="ES117" s="151"/>
      <c r="ET117" s="151"/>
      <c r="EU117" s="151"/>
      <c r="EV117" s="151"/>
      <c r="EW117" s="485" t="s">
        <v>249</v>
      </c>
      <c r="EX117" s="485"/>
      <c r="EY117" s="485"/>
      <c r="EZ117" s="312"/>
      <c r="FA117" s="144"/>
      <c r="FB117" s="144"/>
      <c r="FC117" s="144"/>
      <c r="FD117" s="151"/>
      <c r="FE117" s="485" t="s">
        <v>248</v>
      </c>
      <c r="FF117" s="485"/>
      <c r="FG117" s="151"/>
      <c r="FH117" s="151"/>
      <c r="FI117" s="151"/>
      <c r="FJ117" s="151"/>
      <c r="FK117" s="151"/>
      <c r="FL117" s="485" t="s">
        <v>249</v>
      </c>
      <c r="FM117" s="485"/>
      <c r="FN117" s="485"/>
      <c r="FO117" s="312"/>
      <c r="FP117" s="144"/>
      <c r="FQ117" s="144"/>
      <c r="FR117" s="144"/>
      <c r="FS117" s="151"/>
      <c r="FT117" s="485" t="s">
        <v>248</v>
      </c>
      <c r="FU117" s="485"/>
      <c r="FV117" s="151"/>
      <c r="FW117" s="151"/>
      <c r="FX117" s="151"/>
      <c r="FY117" s="151"/>
      <c r="FZ117" s="151"/>
      <c r="GA117" s="485" t="s">
        <v>249</v>
      </c>
      <c r="GB117" s="485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414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414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414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414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414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414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414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414</v>
      </c>
      <c r="DV119" s="144"/>
      <c r="DW119" s="144"/>
      <c r="DX119" s="144"/>
      <c r="DY119" s="144"/>
      <c r="DZ119" t="s">
        <v>413</v>
      </c>
      <c r="EL119" s="144"/>
      <c r="EM119" s="144"/>
      <c r="EN119" s="144"/>
      <c r="EO119" t="s">
        <v>414</v>
      </c>
      <c r="FA119" s="144"/>
      <c r="FB119" s="144"/>
      <c r="FC119" s="144"/>
      <c r="FD119" t="s">
        <v>414</v>
      </c>
      <c r="FP119" s="144"/>
      <c r="FQ119" s="144"/>
      <c r="FR119" s="144"/>
      <c r="FS119" t="s">
        <v>414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07"/>
      <c r="CU128" s="508"/>
      <c r="CV128" s="508"/>
      <c r="DB128" s="128"/>
      <c r="DC128" s="128"/>
    </row>
    <row r="129" spans="4:10" ht="12.75">
      <c r="D129" s="506"/>
      <c r="E129" s="506"/>
      <c r="F129" s="506"/>
      <c r="G129" s="506"/>
      <c r="H129" s="506"/>
      <c r="I129" s="506"/>
      <c r="J129" s="506"/>
    </row>
    <row r="130" spans="4:18" ht="12.75" customHeight="1">
      <c r="D130" s="506"/>
      <c r="E130" s="506"/>
      <c r="F130" s="506"/>
      <c r="G130" s="506"/>
      <c r="H130" s="506"/>
      <c r="I130" s="506"/>
      <c r="J130" s="506"/>
      <c r="K130" s="506"/>
      <c r="L130" s="506"/>
      <c r="M130" s="506"/>
      <c r="N130" s="506"/>
      <c r="O130" s="506"/>
      <c r="P130" s="506"/>
      <c r="Q130" s="506"/>
      <c r="R130" s="506"/>
    </row>
    <row r="131" spans="4:18" ht="12.75">
      <c r="D131" s="506"/>
      <c r="E131" s="506"/>
      <c r="F131" s="506"/>
      <c r="G131" s="506"/>
      <c r="H131" s="506"/>
      <c r="I131" s="506"/>
      <c r="J131" s="506"/>
      <c r="K131" s="506"/>
      <c r="L131" s="506"/>
      <c r="M131" s="506"/>
      <c r="N131" s="506"/>
      <c r="O131" s="506"/>
      <c r="P131" s="506"/>
      <c r="Q131" s="506"/>
      <c r="R131" s="506"/>
    </row>
    <row r="132" spans="4:18" ht="12.75">
      <c r="D132" s="506"/>
      <c r="E132" s="506"/>
      <c r="F132" s="506"/>
      <c r="G132" s="506"/>
      <c r="H132" s="506"/>
      <c r="I132" s="506"/>
      <c r="J132" s="506"/>
      <c r="K132" s="506"/>
      <c r="L132" s="506"/>
      <c r="M132" s="506"/>
      <c r="N132" s="506"/>
      <c r="O132" s="506"/>
      <c r="P132" s="506"/>
      <c r="Q132" s="506"/>
      <c r="R132" s="506"/>
    </row>
    <row r="133" spans="10:18" ht="12.75">
      <c r="J133" s="73"/>
      <c r="K133" s="506"/>
      <c r="L133" s="506"/>
      <c r="M133" s="506"/>
      <c r="N133" s="506"/>
      <c r="O133" s="506"/>
      <c r="P133" s="506"/>
      <c r="Q133" s="506"/>
      <c r="R133" s="506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01"/>
      <c r="Q136" s="501"/>
      <c r="R136" s="501"/>
    </row>
    <row r="137" spans="1:21" ht="12.75">
      <c r="A137" s="492"/>
      <c r="B137" s="492"/>
      <c r="C137" s="492"/>
      <c r="D137" s="492"/>
      <c r="E137" s="492"/>
      <c r="F137" s="492"/>
      <c r="G137" s="492"/>
      <c r="H137" s="492"/>
      <c r="I137" s="492"/>
      <c r="J137" s="492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492"/>
      <c r="B138" s="492"/>
      <c r="C138" s="492"/>
      <c r="D138" s="492"/>
      <c r="E138" s="492"/>
      <c r="F138" s="492"/>
      <c r="G138" s="492"/>
      <c r="H138" s="492"/>
      <c r="I138" s="492"/>
      <c r="J138" s="492"/>
      <c r="K138" s="121"/>
      <c r="L138" s="121"/>
      <c r="O138" s="131"/>
      <c r="P138" s="501"/>
      <c r="Q138" s="501"/>
      <c r="R138" s="501"/>
      <c r="S138" s="27"/>
      <c r="T138" s="27"/>
      <c r="U138" s="131"/>
    </row>
    <row r="139" spans="1:21" ht="15.75">
      <c r="A139" s="505"/>
      <c r="B139" s="505"/>
      <c r="C139" s="505"/>
      <c r="D139" s="505"/>
      <c r="E139" s="505"/>
      <c r="F139" s="505"/>
      <c r="G139" s="505"/>
      <c r="H139" s="505"/>
      <c r="I139" s="505"/>
      <c r="J139" s="505"/>
      <c r="K139" s="121"/>
      <c r="L139" s="121"/>
      <c r="O139" s="131"/>
      <c r="P139" s="501"/>
      <c r="Q139" s="501"/>
      <c r="R139" s="501"/>
      <c r="S139" s="27"/>
      <c r="T139" s="27"/>
      <c r="U139" s="131"/>
    </row>
    <row r="140" spans="1:21" ht="15.75">
      <c r="A140" s="504"/>
      <c r="B140" s="504"/>
      <c r="C140" s="504"/>
      <c r="D140" s="504"/>
      <c r="E140" s="504"/>
      <c r="F140" s="504"/>
      <c r="G140" s="504"/>
      <c r="H140" s="504"/>
      <c r="I140" s="504"/>
      <c r="J140" s="504"/>
      <c r="K140" s="46"/>
      <c r="L140" s="46"/>
      <c r="M140" s="122"/>
      <c r="N140" s="122"/>
      <c r="O140" s="132"/>
      <c r="P140" s="503"/>
      <c r="Q140" s="503"/>
      <c r="R140" s="503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02"/>
      <c r="Q141" s="502"/>
      <c r="R141" s="502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01"/>
      <c r="Q142" s="501"/>
      <c r="R142" s="501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01"/>
      <c r="Q143" s="501"/>
      <c r="R143" s="501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01"/>
      <c r="P147" s="501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01"/>
      <c r="P148" s="501"/>
      <c r="Q148" s="313"/>
      <c r="R148" s="120"/>
      <c r="S148" s="27"/>
      <c r="T148" s="27"/>
      <c r="U148" s="131"/>
    </row>
    <row r="149" spans="15:21" ht="12.75">
      <c r="O149" s="503"/>
      <c r="P149" s="503"/>
      <c r="Q149" s="314"/>
      <c r="R149" s="27"/>
      <c r="S149" s="27"/>
      <c r="T149" s="27"/>
      <c r="U149" s="131"/>
    </row>
    <row r="150" spans="15:21" ht="12.75">
      <c r="O150" s="502"/>
      <c r="P150" s="502"/>
      <c r="Q150" s="315"/>
      <c r="R150" s="27"/>
      <c r="S150" s="27"/>
      <c r="T150" s="27"/>
      <c r="U150" s="131"/>
    </row>
    <row r="151" spans="15:21" ht="12.75">
      <c r="O151" s="501"/>
      <c r="P151" s="501"/>
      <c r="Q151" s="313"/>
      <c r="R151" s="27"/>
      <c r="S151" s="27"/>
      <c r="T151" s="27"/>
      <c r="U151" s="131"/>
    </row>
    <row r="152" spans="15:21" ht="12.75">
      <c r="O152" s="501"/>
      <c r="P152" s="501"/>
      <c r="Q152" s="313"/>
      <c r="R152" s="27"/>
      <c r="S152" s="27"/>
      <c r="T152" s="27"/>
      <c r="U152" s="131"/>
    </row>
  </sheetData>
  <sheetProtection/>
  <mergeCells count="327"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  <mergeCell ref="FY21:FY22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BU21:BU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GB21:GC21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FT117:FU117"/>
    <mergeCell ref="GA117:GB117"/>
    <mergeCell ref="GA113:GB113"/>
    <mergeCell ref="FT114:FU114"/>
    <mergeCell ref="GA114:GB114"/>
    <mergeCell ref="GA116:GB116"/>
    <mergeCell ref="GA1:GE4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Z21:FZ22"/>
    <mergeCell ref="DR1:DX4"/>
    <mergeCell ref="DB1:DH4"/>
    <mergeCell ref="CL1:CR4"/>
    <mergeCell ref="CE14:CM14"/>
    <mergeCell ref="CT11:DC11"/>
    <mergeCell ref="DJ8:DS9"/>
    <mergeCell ref="DJ10:DS10"/>
    <mergeCell ref="DJ7:DS7"/>
    <mergeCell ref="CU14:DC14"/>
    <mergeCell ref="CT8:DC9"/>
    <mergeCell ref="AX10:BG10"/>
    <mergeCell ref="BN7:BW7"/>
    <mergeCell ref="CD10:CM10"/>
    <mergeCell ref="AH8:AQ9"/>
    <mergeCell ref="DK14:DS14"/>
    <mergeCell ref="CD8:CM9"/>
    <mergeCell ref="CD11:CM11"/>
    <mergeCell ref="AX11:BG11"/>
    <mergeCell ref="AH11:AQ11"/>
    <mergeCell ref="BF1:BL4"/>
    <mergeCell ref="BV1:CB4"/>
    <mergeCell ref="CD7:CM7"/>
    <mergeCell ref="AX7:BG7"/>
    <mergeCell ref="CT10:DC10"/>
    <mergeCell ref="AH7:AQ7"/>
    <mergeCell ref="BN10:BW10"/>
    <mergeCell ref="CT7:DC7"/>
    <mergeCell ref="AH10:AQ10"/>
    <mergeCell ref="AX8:BG9"/>
    <mergeCell ref="BM21:BM22"/>
    <mergeCell ref="BE21:BE22"/>
    <mergeCell ref="BF21:BF22"/>
    <mergeCell ref="DJ11:DS11"/>
    <mergeCell ref="J1:O4"/>
    <mergeCell ref="AA1:AF4"/>
    <mergeCell ref="A7:J7"/>
    <mergeCell ref="R10:AA10"/>
    <mergeCell ref="R7:AA7"/>
    <mergeCell ref="AP1:AV4"/>
    <mergeCell ref="BV116:BW116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DR117:DT117"/>
    <mergeCell ref="CU117:CV117"/>
    <mergeCell ref="DB117:DD117"/>
    <mergeCell ref="DB116:DC116"/>
    <mergeCell ref="DR116:DS116"/>
    <mergeCell ref="DR114:DT114"/>
    <mergeCell ref="DK117:DL117"/>
    <mergeCell ref="CZ21:CZ22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AQ21:AS21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A21:AC21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R21:R22"/>
    <mergeCell ref="BN8:BW9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S114:T114"/>
    <mergeCell ref="Z114:AB114"/>
    <mergeCell ref="Z116:AA116"/>
    <mergeCell ref="S117:T117"/>
    <mergeCell ref="AI114:AJ114"/>
    <mergeCell ref="AI117:AJ117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O152:P152"/>
    <mergeCell ref="O148:P148"/>
    <mergeCell ref="O149:P149"/>
    <mergeCell ref="O150:P150"/>
    <mergeCell ref="O151:P151"/>
    <mergeCell ref="O147:P147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DR21:DR22"/>
    <mergeCell ref="ED21:EE21"/>
    <mergeCell ref="EI21:EK21"/>
    <mergeCell ref="EM21:EN21"/>
    <mergeCell ref="DY21:DY22"/>
    <mergeCell ref="DK21:DK22"/>
    <mergeCell ref="DL21:DL22"/>
    <mergeCell ref="DP21:DP22"/>
    <mergeCell ref="DQ21:DQ22"/>
    <mergeCell ref="DZ21:DZ22"/>
    <mergeCell ref="EH1:EN4"/>
    <mergeCell ref="DZ7:EI7"/>
    <mergeCell ref="DZ8:EI9"/>
    <mergeCell ref="DZ10:EI10"/>
    <mergeCell ref="DZ11:EI11"/>
    <mergeCell ref="EA14:EI14"/>
    <mergeCell ref="EA117:EB117"/>
    <mergeCell ref="EH117:EJ117"/>
    <mergeCell ref="EH113:EI113"/>
    <mergeCell ref="EA114:EB114"/>
    <mergeCell ref="EH114:EJ114"/>
    <mergeCell ref="EH116:EI116"/>
    <mergeCell ref="EW1:FC4"/>
    <mergeCell ref="EO7:EX7"/>
    <mergeCell ref="EO8:EX9"/>
    <mergeCell ref="EO10:EX10"/>
    <mergeCell ref="EO11:EX11"/>
    <mergeCell ref="EP14:EX14"/>
    <mergeCell ref="EG21:EG22"/>
    <mergeCell ref="EA21:EA22"/>
    <mergeCell ref="EC21:EC22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FE117:FF117"/>
    <mergeCell ref="FL117:FN117"/>
    <mergeCell ref="FL113:FM113"/>
    <mergeCell ref="FE114:FF114"/>
    <mergeCell ref="FL114:FN114"/>
    <mergeCell ref="FL116:FM116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</mergeCells>
  <printOptions horizontalCentered="1"/>
  <pageMargins left="0.15748031496062992" right="0.2362204724409449" top="0.5905511811023623" bottom="0.15748031496062992" header="0.31496062992125984" footer="0.1968503937007874"/>
  <pageSetup fitToHeight="100" horizontalDpi="600" verticalDpi="600" orientation="landscape" paperSize="9" scale="60" r:id="rId1"/>
  <rowBreaks count="2" manualBreakCount="2">
    <brk id="37" max="188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1" t="s">
        <v>2</v>
      </c>
      <c r="B1" s="366" t="s">
        <v>91</v>
      </c>
      <c r="C1" s="367"/>
      <c r="D1" s="368" t="s">
        <v>96</v>
      </c>
      <c r="E1" s="369"/>
      <c r="F1" s="368" t="s">
        <v>99</v>
      </c>
      <c r="G1" s="369"/>
      <c r="H1" s="368" t="s">
        <v>105</v>
      </c>
      <c r="I1" s="369"/>
      <c r="J1" s="357" t="s">
        <v>101</v>
      </c>
      <c r="K1" s="358"/>
      <c r="L1" s="353" t="s">
        <v>94</v>
      </c>
      <c r="M1" s="354"/>
      <c r="N1" s="353" t="s">
        <v>107</v>
      </c>
      <c r="O1" s="354"/>
      <c r="P1" s="353" t="s">
        <v>103</v>
      </c>
      <c r="Q1" s="354"/>
      <c r="R1" s="349" t="s">
        <v>104</v>
      </c>
      <c r="S1" s="350"/>
    </row>
    <row r="2" spans="1:19" ht="12.75">
      <c r="A2" s="362"/>
      <c r="B2" s="364" t="s">
        <v>95</v>
      </c>
      <c r="C2" s="365"/>
      <c r="D2" s="370"/>
      <c r="E2" s="371"/>
      <c r="F2" s="370"/>
      <c r="G2" s="371"/>
      <c r="H2" s="370"/>
      <c r="I2" s="371"/>
      <c r="J2" s="359" t="s">
        <v>131</v>
      </c>
      <c r="K2" s="360"/>
      <c r="L2" s="355" t="s">
        <v>106</v>
      </c>
      <c r="M2" s="356"/>
      <c r="N2" s="355" t="s">
        <v>108</v>
      </c>
      <c r="O2" s="356"/>
      <c r="P2" s="355" t="s">
        <v>109</v>
      </c>
      <c r="Q2" s="356"/>
      <c r="R2" s="351" t="s">
        <v>93</v>
      </c>
      <c r="S2" s="352"/>
    </row>
    <row r="3" spans="1:19" ht="12.75">
      <c r="A3" s="363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69</v>
      </c>
      <c r="G7" s="334" t="s">
        <v>6</v>
      </c>
      <c r="H7" s="340" t="s">
        <v>7</v>
      </c>
      <c r="I7" s="340"/>
      <c r="J7" s="338" t="s">
        <v>9</v>
      </c>
      <c r="L7" s="341" t="s">
        <v>0</v>
      </c>
      <c r="M7" s="334" t="s">
        <v>2</v>
      </c>
      <c r="N7" s="334" t="s">
        <v>3</v>
      </c>
      <c r="O7" s="334" t="s">
        <v>4</v>
      </c>
      <c r="P7" s="334" t="s">
        <v>5</v>
      </c>
      <c r="Q7" s="334" t="s">
        <v>69</v>
      </c>
      <c r="R7" s="334" t="s">
        <v>6</v>
      </c>
      <c r="S7" s="340" t="s">
        <v>7</v>
      </c>
      <c r="T7" s="340"/>
      <c r="U7" s="338" t="s">
        <v>9</v>
      </c>
      <c r="W7" s="341" t="s">
        <v>0</v>
      </c>
      <c r="X7" s="334" t="s">
        <v>2</v>
      </c>
      <c r="Y7" s="334" t="s">
        <v>3</v>
      </c>
      <c r="Z7" s="334" t="s">
        <v>4</v>
      </c>
      <c r="AA7" s="334" t="s">
        <v>5</v>
      </c>
      <c r="AB7" s="334" t="s">
        <v>69</v>
      </c>
      <c r="AC7" s="334" t="s">
        <v>6</v>
      </c>
      <c r="AD7" s="340" t="s">
        <v>7</v>
      </c>
      <c r="AE7" s="340"/>
      <c r="AF7" s="338" t="s">
        <v>9</v>
      </c>
      <c r="AH7" s="341" t="s">
        <v>0</v>
      </c>
      <c r="AI7" s="334" t="s">
        <v>2</v>
      </c>
      <c r="AJ7" s="334" t="s">
        <v>3</v>
      </c>
      <c r="AK7" s="334" t="s">
        <v>4</v>
      </c>
      <c r="AL7" s="334" t="s">
        <v>5</v>
      </c>
      <c r="AM7" s="334" t="s">
        <v>69</v>
      </c>
      <c r="AN7" s="334" t="s">
        <v>6</v>
      </c>
      <c r="AO7" s="340" t="s">
        <v>7</v>
      </c>
      <c r="AP7" s="340"/>
      <c r="AQ7" s="338" t="s">
        <v>9</v>
      </c>
    </row>
    <row r="8" spans="1:43" ht="51.75" customHeight="1" thickBot="1">
      <c r="A8" s="342"/>
      <c r="B8" s="335"/>
      <c r="C8" s="335"/>
      <c r="D8" s="335"/>
      <c r="E8" s="335"/>
      <c r="F8" s="335"/>
      <c r="G8" s="335"/>
      <c r="H8" s="29" t="s">
        <v>86</v>
      </c>
      <c r="I8" s="28" t="s">
        <v>87</v>
      </c>
      <c r="J8" s="339"/>
      <c r="L8" s="342"/>
      <c r="M8" s="335"/>
      <c r="N8" s="335"/>
      <c r="O8" s="335"/>
      <c r="P8" s="335"/>
      <c r="Q8" s="335"/>
      <c r="R8" s="335"/>
      <c r="S8" s="29" t="s">
        <v>86</v>
      </c>
      <c r="T8" s="28" t="s">
        <v>87</v>
      </c>
      <c r="U8" s="339"/>
      <c r="W8" s="342"/>
      <c r="X8" s="335"/>
      <c r="Y8" s="335"/>
      <c r="Z8" s="335"/>
      <c r="AA8" s="335"/>
      <c r="AB8" s="335"/>
      <c r="AC8" s="335"/>
      <c r="AD8" s="29" t="s">
        <v>86</v>
      </c>
      <c r="AE8" s="28" t="s">
        <v>87</v>
      </c>
      <c r="AF8" s="339"/>
      <c r="AH8" s="342"/>
      <c r="AI8" s="335"/>
      <c r="AJ8" s="335"/>
      <c r="AK8" s="335"/>
      <c r="AL8" s="335"/>
      <c r="AM8" s="335"/>
      <c r="AN8" s="335"/>
      <c r="AO8" s="29" t="s">
        <v>86</v>
      </c>
      <c r="AP8" s="28" t="s">
        <v>87</v>
      </c>
      <c r="AQ8" s="339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7:A8"/>
    <mergeCell ref="B7:B8"/>
    <mergeCell ref="C7:C8"/>
    <mergeCell ref="D7:D8"/>
    <mergeCell ref="E7:E8"/>
    <mergeCell ref="F7:F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78" t="s">
        <v>2</v>
      </c>
      <c r="B1" s="379" t="s">
        <v>91</v>
      </c>
      <c r="C1" s="375"/>
      <c r="D1" s="368" t="s">
        <v>110</v>
      </c>
      <c r="E1" s="369"/>
      <c r="F1" s="368" t="s">
        <v>111</v>
      </c>
      <c r="G1" s="369"/>
      <c r="H1" s="368" t="s">
        <v>97</v>
      </c>
      <c r="I1" s="369"/>
      <c r="J1" s="368" t="s">
        <v>98</v>
      </c>
      <c r="K1" s="369"/>
      <c r="L1" s="372" t="s">
        <v>94</v>
      </c>
      <c r="M1" s="373"/>
      <c r="N1" s="374" t="s">
        <v>91</v>
      </c>
      <c r="O1" s="375"/>
      <c r="P1" s="368" t="s">
        <v>99</v>
      </c>
      <c r="Q1" s="369"/>
      <c r="R1" s="368" t="s">
        <v>105</v>
      </c>
      <c r="S1" s="369"/>
      <c r="T1" s="368" t="s">
        <v>117</v>
      </c>
      <c r="U1" s="369"/>
      <c r="V1" s="368" t="s">
        <v>100</v>
      </c>
      <c r="W1" s="369"/>
      <c r="X1" s="368" t="s">
        <v>154</v>
      </c>
      <c r="Y1" s="369"/>
      <c r="Z1" s="368" t="s">
        <v>155</v>
      </c>
      <c r="AA1" s="369"/>
      <c r="AB1" s="357" t="s">
        <v>101</v>
      </c>
      <c r="AC1" s="358"/>
      <c r="AD1" s="353" t="s">
        <v>113</v>
      </c>
      <c r="AE1" s="354"/>
      <c r="AF1" s="351" t="s">
        <v>104</v>
      </c>
      <c r="AG1" s="352"/>
    </row>
    <row r="2" spans="1:33" ht="12.75">
      <c r="A2" s="378"/>
      <c r="B2" s="380" t="s">
        <v>92</v>
      </c>
      <c r="C2" s="377"/>
      <c r="D2" s="370"/>
      <c r="E2" s="371"/>
      <c r="F2" s="370"/>
      <c r="G2" s="371"/>
      <c r="H2" s="370"/>
      <c r="I2" s="371"/>
      <c r="J2" s="370"/>
      <c r="K2" s="371"/>
      <c r="L2" s="359" t="s">
        <v>93</v>
      </c>
      <c r="M2" s="360"/>
      <c r="N2" s="376" t="s">
        <v>95</v>
      </c>
      <c r="O2" s="377"/>
      <c r="P2" s="370"/>
      <c r="Q2" s="371"/>
      <c r="R2" s="370"/>
      <c r="S2" s="371"/>
      <c r="T2" s="370"/>
      <c r="U2" s="371"/>
      <c r="V2" s="370"/>
      <c r="W2" s="371"/>
      <c r="X2" s="370"/>
      <c r="Y2" s="371"/>
      <c r="Z2" s="370"/>
      <c r="AA2" s="371"/>
      <c r="AB2" s="359" t="s">
        <v>131</v>
      </c>
      <c r="AC2" s="360"/>
      <c r="AD2" s="355" t="s">
        <v>112</v>
      </c>
      <c r="AE2" s="356"/>
      <c r="AF2" s="351" t="s">
        <v>131</v>
      </c>
      <c r="AG2" s="352"/>
    </row>
    <row r="3" spans="1:33" ht="12.75">
      <c r="A3" s="378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F1:G2"/>
    <mergeCell ref="H1:I2"/>
    <mergeCell ref="A1:A3"/>
    <mergeCell ref="B1:C1"/>
    <mergeCell ref="B2:C2"/>
    <mergeCell ref="D1:E2"/>
    <mergeCell ref="X1:Y2"/>
    <mergeCell ref="J1:K2"/>
    <mergeCell ref="L1:M1"/>
    <mergeCell ref="L2:M2"/>
    <mergeCell ref="N1:O1"/>
    <mergeCell ref="N2:O2"/>
    <mergeCell ref="P1:Q2"/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79</v>
      </c>
      <c r="G7" s="334" t="s">
        <v>80</v>
      </c>
      <c r="H7" s="385" t="s">
        <v>7</v>
      </c>
      <c r="I7" s="385"/>
      <c r="J7" s="386" t="s">
        <v>8</v>
      </c>
      <c r="K7" s="387"/>
      <c r="L7" s="338" t="s">
        <v>9</v>
      </c>
      <c r="N7" s="341" t="s">
        <v>0</v>
      </c>
      <c r="O7" s="334" t="s">
        <v>2</v>
      </c>
      <c r="P7" s="334" t="s">
        <v>3</v>
      </c>
      <c r="Q7" s="334" t="s">
        <v>4</v>
      </c>
      <c r="R7" s="334" t="s">
        <v>5</v>
      </c>
      <c r="S7" s="334" t="s">
        <v>79</v>
      </c>
      <c r="T7" s="334" t="s">
        <v>80</v>
      </c>
      <c r="U7" s="385" t="s">
        <v>7</v>
      </c>
      <c r="V7" s="385"/>
      <c r="W7" s="386" t="s">
        <v>8</v>
      </c>
      <c r="X7" s="387"/>
      <c r="Y7" s="338" t="s">
        <v>9</v>
      </c>
      <c r="AA7" s="341" t="s">
        <v>0</v>
      </c>
      <c r="AB7" s="334" t="s">
        <v>2</v>
      </c>
      <c r="AC7" s="334" t="s">
        <v>3</v>
      </c>
      <c r="AD7" s="334" t="s">
        <v>4</v>
      </c>
      <c r="AE7" s="334" t="s">
        <v>5</v>
      </c>
      <c r="AF7" s="334" t="s">
        <v>79</v>
      </c>
      <c r="AG7" s="334" t="s">
        <v>80</v>
      </c>
      <c r="AH7" s="385" t="s">
        <v>7</v>
      </c>
      <c r="AI7" s="385"/>
      <c r="AJ7" s="386" t="s">
        <v>8</v>
      </c>
      <c r="AK7" s="387"/>
      <c r="AL7" s="338" t="s">
        <v>9</v>
      </c>
      <c r="AN7" s="341" t="s">
        <v>0</v>
      </c>
      <c r="AO7" s="334" t="s">
        <v>2</v>
      </c>
      <c r="AP7" s="334" t="s">
        <v>3</v>
      </c>
      <c r="AQ7" s="334" t="s">
        <v>4</v>
      </c>
      <c r="AR7" s="334" t="s">
        <v>5</v>
      </c>
      <c r="AS7" s="334" t="s">
        <v>79</v>
      </c>
      <c r="AT7" s="334" t="s">
        <v>80</v>
      </c>
      <c r="AU7" s="385" t="s">
        <v>7</v>
      </c>
      <c r="AV7" s="385"/>
      <c r="AW7" s="386" t="s">
        <v>8</v>
      </c>
      <c r="AX7" s="387"/>
      <c r="AY7" s="338" t="s">
        <v>9</v>
      </c>
      <c r="BA7" s="341" t="s">
        <v>0</v>
      </c>
      <c r="BB7" s="334" t="s">
        <v>2</v>
      </c>
      <c r="BC7" s="334" t="s">
        <v>3</v>
      </c>
      <c r="BD7" s="334" t="s">
        <v>4</v>
      </c>
      <c r="BE7" s="334" t="s">
        <v>5</v>
      </c>
      <c r="BF7" s="334" t="s">
        <v>79</v>
      </c>
      <c r="BG7" s="334" t="s">
        <v>80</v>
      </c>
      <c r="BH7" s="385" t="s">
        <v>7</v>
      </c>
      <c r="BI7" s="385"/>
      <c r="BJ7" s="386" t="s">
        <v>8</v>
      </c>
      <c r="BK7" s="387"/>
      <c r="BL7" s="338" t="s">
        <v>9</v>
      </c>
    </row>
    <row r="8" spans="1:64" ht="39.75" thickBot="1">
      <c r="A8" s="384"/>
      <c r="B8" s="383"/>
      <c r="C8" s="383"/>
      <c r="D8" s="382"/>
      <c r="E8" s="382"/>
      <c r="F8" s="381"/>
      <c r="G8" s="382"/>
      <c r="H8" s="56" t="s">
        <v>86</v>
      </c>
      <c r="I8" s="57" t="s">
        <v>87</v>
      </c>
      <c r="J8" s="56" t="s">
        <v>86</v>
      </c>
      <c r="K8" s="84" t="s">
        <v>146</v>
      </c>
      <c r="L8" s="388"/>
      <c r="N8" s="384"/>
      <c r="O8" s="383"/>
      <c r="P8" s="383"/>
      <c r="Q8" s="382"/>
      <c r="R8" s="382"/>
      <c r="S8" s="381"/>
      <c r="T8" s="382"/>
      <c r="U8" s="56" t="s">
        <v>86</v>
      </c>
      <c r="V8" s="57" t="s">
        <v>87</v>
      </c>
      <c r="W8" s="56" t="s">
        <v>86</v>
      </c>
      <c r="X8" s="84" t="s">
        <v>146</v>
      </c>
      <c r="Y8" s="388"/>
      <c r="AA8" s="384"/>
      <c r="AB8" s="383"/>
      <c r="AC8" s="383"/>
      <c r="AD8" s="382"/>
      <c r="AE8" s="382"/>
      <c r="AF8" s="381"/>
      <c r="AG8" s="382"/>
      <c r="AH8" s="56" t="s">
        <v>86</v>
      </c>
      <c r="AI8" s="57" t="s">
        <v>87</v>
      </c>
      <c r="AJ8" s="56" t="s">
        <v>86</v>
      </c>
      <c r="AK8" s="84" t="s">
        <v>146</v>
      </c>
      <c r="AL8" s="388"/>
      <c r="AN8" s="384"/>
      <c r="AO8" s="383"/>
      <c r="AP8" s="383"/>
      <c r="AQ8" s="382"/>
      <c r="AR8" s="382"/>
      <c r="AS8" s="381"/>
      <c r="AT8" s="382"/>
      <c r="AU8" s="56" t="s">
        <v>86</v>
      </c>
      <c r="AV8" s="57" t="s">
        <v>87</v>
      </c>
      <c r="AW8" s="56" t="s">
        <v>86</v>
      </c>
      <c r="AX8" s="84" t="s">
        <v>146</v>
      </c>
      <c r="AY8" s="388"/>
      <c r="BA8" s="384"/>
      <c r="BB8" s="383"/>
      <c r="BC8" s="383"/>
      <c r="BD8" s="382"/>
      <c r="BE8" s="382"/>
      <c r="BF8" s="381"/>
      <c r="BG8" s="382"/>
      <c r="BH8" s="56" t="s">
        <v>86</v>
      </c>
      <c r="BI8" s="57" t="s">
        <v>87</v>
      </c>
      <c r="BJ8" s="56" t="s">
        <v>86</v>
      </c>
      <c r="BK8" s="84" t="s">
        <v>146</v>
      </c>
      <c r="BL8" s="388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BG7:BG8"/>
    <mergeCell ref="BH7:BI7"/>
    <mergeCell ref="BC7:BC8"/>
    <mergeCell ref="BD7:BD8"/>
    <mergeCell ref="BE7:BE8"/>
    <mergeCell ref="BF7:BF8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7:A8"/>
    <mergeCell ref="B7:B8"/>
    <mergeCell ref="C7:C8"/>
    <mergeCell ref="D7:D8"/>
    <mergeCell ref="G7:G8"/>
    <mergeCell ref="H7:I7"/>
    <mergeCell ref="E7:E8"/>
    <mergeCell ref="F7:F8"/>
    <mergeCell ref="S7:S8"/>
    <mergeCell ref="T7:T8"/>
    <mergeCell ref="O7:O8"/>
    <mergeCell ref="P7:P8"/>
    <mergeCell ref="Q7:Q8"/>
    <mergeCell ref="R7:R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395" t="s">
        <v>2</v>
      </c>
      <c r="B1" s="374" t="s">
        <v>91</v>
      </c>
      <c r="C1" s="379"/>
      <c r="D1" s="375"/>
      <c r="E1" s="398" t="s">
        <v>96</v>
      </c>
      <c r="F1" s="399"/>
      <c r="G1" s="400"/>
      <c r="H1" s="398" t="s">
        <v>99</v>
      </c>
      <c r="I1" s="399"/>
      <c r="J1" s="400"/>
      <c r="K1" s="398" t="s">
        <v>105</v>
      </c>
      <c r="L1" s="399"/>
      <c r="M1" s="400"/>
      <c r="N1" s="404" t="s">
        <v>101</v>
      </c>
      <c r="O1" s="405"/>
      <c r="P1" s="406"/>
      <c r="Q1" s="389" t="s">
        <v>94</v>
      </c>
      <c r="R1" s="390"/>
      <c r="S1" s="391"/>
      <c r="T1" s="389" t="s">
        <v>107</v>
      </c>
      <c r="U1" s="390"/>
      <c r="V1" s="391"/>
      <c r="W1" s="389" t="s">
        <v>103</v>
      </c>
      <c r="X1" s="390"/>
      <c r="Y1" s="391"/>
      <c r="Z1" s="410" t="s">
        <v>104</v>
      </c>
      <c r="AA1" s="411"/>
      <c r="AB1" s="412"/>
    </row>
    <row r="2" spans="1:28" ht="12.75">
      <c r="A2" s="396"/>
      <c r="B2" s="376" t="s">
        <v>95</v>
      </c>
      <c r="C2" s="380"/>
      <c r="D2" s="377"/>
      <c r="E2" s="401"/>
      <c r="F2" s="402"/>
      <c r="G2" s="403"/>
      <c r="H2" s="401"/>
      <c r="I2" s="402"/>
      <c r="J2" s="403"/>
      <c r="K2" s="401"/>
      <c r="L2" s="402"/>
      <c r="M2" s="403"/>
      <c r="N2" s="407" t="s">
        <v>131</v>
      </c>
      <c r="O2" s="408"/>
      <c r="P2" s="409"/>
      <c r="Q2" s="392" t="s">
        <v>106</v>
      </c>
      <c r="R2" s="393"/>
      <c r="S2" s="394"/>
      <c r="T2" s="392" t="s">
        <v>108</v>
      </c>
      <c r="U2" s="393"/>
      <c r="V2" s="394"/>
      <c r="W2" s="392" t="s">
        <v>109</v>
      </c>
      <c r="X2" s="393"/>
      <c r="Y2" s="394"/>
      <c r="Z2" s="413" t="s">
        <v>93</v>
      </c>
      <c r="AA2" s="414"/>
      <c r="AB2" s="415"/>
    </row>
    <row r="3" spans="1:28" ht="12.75">
      <c r="A3" s="397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1" t="s">
        <v>0</v>
      </c>
      <c r="B7" s="334" t="s">
        <v>2</v>
      </c>
      <c r="C7" s="334" t="s">
        <v>3</v>
      </c>
      <c r="D7" s="334" t="s">
        <v>4</v>
      </c>
      <c r="E7" s="334" t="s">
        <v>5</v>
      </c>
      <c r="F7" s="334" t="s">
        <v>79</v>
      </c>
      <c r="G7" s="334" t="s">
        <v>80</v>
      </c>
      <c r="H7" s="385" t="s">
        <v>7</v>
      </c>
      <c r="I7" s="385"/>
      <c r="J7" s="386" t="s">
        <v>8</v>
      </c>
      <c r="K7" s="387"/>
      <c r="L7" s="338" t="s">
        <v>9</v>
      </c>
      <c r="N7" s="341" t="s">
        <v>0</v>
      </c>
      <c r="O7" s="334" t="s">
        <v>2</v>
      </c>
      <c r="P7" s="334" t="s">
        <v>3</v>
      </c>
      <c r="Q7" s="334" t="s">
        <v>4</v>
      </c>
      <c r="R7" s="334" t="s">
        <v>5</v>
      </c>
      <c r="S7" s="334" t="s">
        <v>79</v>
      </c>
      <c r="T7" s="334" t="s">
        <v>80</v>
      </c>
      <c r="U7" s="385" t="s">
        <v>7</v>
      </c>
      <c r="V7" s="385"/>
      <c r="W7" s="386" t="s">
        <v>8</v>
      </c>
      <c r="X7" s="387"/>
      <c r="Y7" s="338" t="s">
        <v>9</v>
      </c>
      <c r="AA7" s="341" t="s">
        <v>0</v>
      </c>
      <c r="AB7" s="334" t="s">
        <v>2</v>
      </c>
      <c r="AC7" s="334" t="s">
        <v>3</v>
      </c>
      <c r="AD7" s="334" t="s">
        <v>4</v>
      </c>
      <c r="AE7" s="334" t="s">
        <v>5</v>
      </c>
      <c r="AF7" s="334" t="s">
        <v>79</v>
      </c>
      <c r="AG7" s="334" t="s">
        <v>80</v>
      </c>
      <c r="AH7" s="385" t="s">
        <v>7</v>
      </c>
      <c r="AI7" s="385"/>
      <c r="AJ7" s="386" t="s">
        <v>8</v>
      </c>
      <c r="AK7" s="387"/>
      <c r="AL7" s="338" t="s">
        <v>9</v>
      </c>
      <c r="AN7" s="341" t="s">
        <v>0</v>
      </c>
      <c r="AO7" s="334" t="s">
        <v>2</v>
      </c>
      <c r="AP7" s="334" t="s">
        <v>3</v>
      </c>
      <c r="AQ7" s="334" t="s">
        <v>4</v>
      </c>
      <c r="AR7" s="334" t="s">
        <v>5</v>
      </c>
      <c r="AS7" s="334" t="s">
        <v>79</v>
      </c>
      <c r="AT7" s="334" t="s">
        <v>80</v>
      </c>
      <c r="AU7" s="385" t="s">
        <v>7</v>
      </c>
      <c r="AV7" s="385"/>
      <c r="AW7" s="386" t="s">
        <v>8</v>
      </c>
      <c r="AX7" s="387"/>
      <c r="AY7" s="338" t="s">
        <v>9</v>
      </c>
    </row>
    <row r="8" spans="1:51" ht="39.75" thickBot="1">
      <c r="A8" s="384"/>
      <c r="B8" s="383"/>
      <c r="C8" s="383"/>
      <c r="D8" s="382"/>
      <c r="E8" s="382"/>
      <c r="F8" s="381"/>
      <c r="G8" s="382"/>
      <c r="H8" s="56" t="s">
        <v>86</v>
      </c>
      <c r="I8" s="57" t="s">
        <v>87</v>
      </c>
      <c r="J8" s="56" t="s">
        <v>86</v>
      </c>
      <c r="K8" s="84" t="s">
        <v>146</v>
      </c>
      <c r="L8" s="388"/>
      <c r="N8" s="384"/>
      <c r="O8" s="383"/>
      <c r="P8" s="383"/>
      <c r="Q8" s="382"/>
      <c r="R8" s="382"/>
      <c r="S8" s="381"/>
      <c r="T8" s="382"/>
      <c r="U8" s="56" t="s">
        <v>86</v>
      </c>
      <c r="V8" s="57" t="s">
        <v>87</v>
      </c>
      <c r="W8" s="56" t="s">
        <v>86</v>
      </c>
      <c r="X8" s="84" t="s">
        <v>146</v>
      </c>
      <c r="Y8" s="388"/>
      <c r="AA8" s="384"/>
      <c r="AB8" s="383"/>
      <c r="AC8" s="383"/>
      <c r="AD8" s="382"/>
      <c r="AE8" s="382"/>
      <c r="AF8" s="381"/>
      <c r="AG8" s="382"/>
      <c r="AH8" s="56" t="s">
        <v>86</v>
      </c>
      <c r="AI8" s="57" t="s">
        <v>87</v>
      </c>
      <c r="AJ8" s="56" t="s">
        <v>86</v>
      </c>
      <c r="AK8" s="84" t="s">
        <v>146</v>
      </c>
      <c r="AL8" s="388"/>
      <c r="AN8" s="384"/>
      <c r="AO8" s="383"/>
      <c r="AP8" s="383"/>
      <c r="AQ8" s="382"/>
      <c r="AR8" s="382"/>
      <c r="AS8" s="381"/>
      <c r="AT8" s="382"/>
      <c r="AU8" s="56" t="s">
        <v>86</v>
      </c>
      <c r="AV8" s="57" t="s">
        <v>87</v>
      </c>
      <c r="AW8" s="56" t="s">
        <v>86</v>
      </c>
      <c r="AX8" s="84" t="s">
        <v>146</v>
      </c>
      <c r="AY8" s="388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T7:AT8"/>
    <mergeCell ref="AU7:AV7"/>
    <mergeCell ref="AP7:AP8"/>
    <mergeCell ref="AQ7:AQ8"/>
    <mergeCell ref="AR7:AR8"/>
    <mergeCell ref="AS7:AS8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B7:AB8"/>
    <mergeCell ref="AC7:AC8"/>
    <mergeCell ref="AD7:AD8"/>
    <mergeCell ref="T7:T8"/>
    <mergeCell ref="U7:V7"/>
    <mergeCell ref="Y7:Y8"/>
    <mergeCell ref="W7:X7"/>
    <mergeCell ref="L7:L8"/>
    <mergeCell ref="N7:N8"/>
    <mergeCell ref="O7:O8"/>
    <mergeCell ref="AA7:AA8"/>
    <mergeCell ref="P7:P8"/>
    <mergeCell ref="Q7:Q8"/>
    <mergeCell ref="R7:R8"/>
    <mergeCell ref="S7:S8"/>
    <mergeCell ref="A7:A8"/>
    <mergeCell ref="B7:B8"/>
    <mergeCell ref="C7:C8"/>
    <mergeCell ref="D7:D8"/>
    <mergeCell ref="J7:K7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28" t="s">
        <v>2</v>
      </c>
      <c r="B1" s="429" t="s">
        <v>91</v>
      </c>
      <c r="C1" s="430"/>
      <c r="D1" s="431"/>
      <c r="E1" s="398" t="s">
        <v>110</v>
      </c>
      <c r="F1" s="399"/>
      <c r="G1" s="400"/>
      <c r="H1" s="398" t="s">
        <v>111</v>
      </c>
      <c r="I1" s="399"/>
      <c r="J1" s="400"/>
      <c r="K1" s="398" t="s">
        <v>97</v>
      </c>
      <c r="L1" s="399"/>
      <c r="M1" s="400"/>
      <c r="N1" s="398" t="s">
        <v>98</v>
      </c>
      <c r="O1" s="399"/>
      <c r="P1" s="400"/>
      <c r="Q1" s="422" t="s">
        <v>94</v>
      </c>
      <c r="R1" s="423"/>
      <c r="S1" s="424"/>
      <c r="T1" s="429" t="s">
        <v>91</v>
      </c>
      <c r="U1" s="430"/>
      <c r="V1" s="431"/>
      <c r="W1" s="398" t="s">
        <v>99</v>
      </c>
      <c r="X1" s="399"/>
      <c r="Y1" s="400"/>
      <c r="Z1" s="398" t="s">
        <v>105</v>
      </c>
      <c r="AA1" s="399"/>
      <c r="AB1" s="400"/>
      <c r="AC1" s="398" t="s">
        <v>100</v>
      </c>
      <c r="AD1" s="399"/>
      <c r="AE1" s="400"/>
      <c r="AF1" s="398" t="s">
        <v>154</v>
      </c>
      <c r="AG1" s="399"/>
      <c r="AH1" s="400"/>
      <c r="AI1" s="398" t="s">
        <v>164</v>
      </c>
      <c r="AJ1" s="399"/>
      <c r="AK1" s="400"/>
      <c r="AL1" s="398" t="s">
        <v>117</v>
      </c>
      <c r="AM1" s="399"/>
      <c r="AN1" s="400"/>
      <c r="AO1" s="422" t="s">
        <v>101</v>
      </c>
      <c r="AP1" s="423"/>
      <c r="AQ1" s="424"/>
      <c r="AR1" s="389" t="s">
        <v>113</v>
      </c>
      <c r="AS1" s="390"/>
      <c r="AT1" s="391"/>
      <c r="AU1" s="416" t="s">
        <v>104</v>
      </c>
      <c r="AV1" s="417"/>
      <c r="AW1" s="418"/>
    </row>
    <row r="2" spans="1:49" ht="12.75">
      <c r="A2" s="428"/>
      <c r="B2" s="432" t="s">
        <v>92</v>
      </c>
      <c r="C2" s="433"/>
      <c r="D2" s="434"/>
      <c r="E2" s="401"/>
      <c r="F2" s="402"/>
      <c r="G2" s="403"/>
      <c r="H2" s="401"/>
      <c r="I2" s="402"/>
      <c r="J2" s="403"/>
      <c r="K2" s="401"/>
      <c r="L2" s="402"/>
      <c r="M2" s="403"/>
      <c r="N2" s="401"/>
      <c r="O2" s="402"/>
      <c r="P2" s="403"/>
      <c r="Q2" s="425" t="s">
        <v>93</v>
      </c>
      <c r="R2" s="426"/>
      <c r="S2" s="427"/>
      <c r="T2" s="432" t="s">
        <v>95</v>
      </c>
      <c r="U2" s="433"/>
      <c r="V2" s="434"/>
      <c r="W2" s="401"/>
      <c r="X2" s="402"/>
      <c r="Y2" s="403"/>
      <c r="Z2" s="401"/>
      <c r="AA2" s="402"/>
      <c r="AB2" s="403"/>
      <c r="AC2" s="401"/>
      <c r="AD2" s="402"/>
      <c r="AE2" s="403"/>
      <c r="AF2" s="401"/>
      <c r="AG2" s="402"/>
      <c r="AH2" s="403"/>
      <c r="AI2" s="401"/>
      <c r="AJ2" s="402"/>
      <c r="AK2" s="403"/>
      <c r="AL2" s="401"/>
      <c r="AM2" s="402"/>
      <c r="AN2" s="403"/>
      <c r="AO2" s="425" t="s">
        <v>131</v>
      </c>
      <c r="AP2" s="426"/>
      <c r="AQ2" s="427"/>
      <c r="AR2" s="392" t="s">
        <v>112</v>
      </c>
      <c r="AS2" s="393"/>
      <c r="AT2" s="394"/>
      <c r="AU2" s="419" t="s">
        <v>131</v>
      </c>
      <c r="AV2" s="420"/>
      <c r="AW2" s="421"/>
    </row>
    <row r="3" spans="1:49" ht="12.75">
      <c r="A3" s="428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Z1:AB2"/>
    <mergeCell ref="B2:D2"/>
    <mergeCell ref="E1:G2"/>
    <mergeCell ref="H1:J2"/>
    <mergeCell ref="T1:V1"/>
    <mergeCell ref="T2:V2"/>
    <mergeCell ref="W1:Y2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69"/>
  <sheetViews>
    <sheetView zoomScale="110" zoomScaleNormal="110" zoomScalePageLayoutView="0" workbookViewId="0" topLeftCell="A1">
      <pane xSplit="1" ySplit="3" topLeftCell="BS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C15" sqref="CC15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1.37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4" width="11.125" style="0" customWidth="1"/>
    <col min="45" max="45" width="11.625" style="0" customWidth="1"/>
    <col min="46" max="46" width="10.25390625" style="0" customWidth="1"/>
    <col min="47" max="47" width="12.875" style="0" customWidth="1"/>
    <col min="48" max="48" width="12.375" style="0" customWidth="1"/>
    <col min="49" max="49" width="10.25390625" style="0" customWidth="1"/>
    <col min="50" max="50" width="11.125" style="0" customWidth="1"/>
    <col min="51" max="51" width="11.625" style="0" customWidth="1"/>
    <col min="52" max="52" width="10.25390625" style="0" customWidth="1"/>
    <col min="53" max="53" width="11.75390625" style="0" customWidth="1"/>
    <col min="54" max="54" width="11.375" style="0" customWidth="1"/>
    <col min="55" max="55" width="10.25390625" style="0" customWidth="1"/>
    <col min="56" max="56" width="11.375" style="0" customWidth="1"/>
    <col min="57" max="57" width="10.875" style="0" customWidth="1"/>
    <col min="58" max="91" width="10.25390625" style="0" customWidth="1"/>
    <col min="92" max="92" width="12.875" style="0" customWidth="1"/>
    <col min="93" max="93" width="12.625" style="0" customWidth="1"/>
    <col min="94" max="94" width="11.375" style="0" customWidth="1"/>
  </cols>
  <sheetData>
    <row r="1" spans="1:94" ht="15">
      <c r="A1" s="447" t="s">
        <v>2</v>
      </c>
      <c r="B1" s="448" t="s">
        <v>166</v>
      </c>
      <c r="C1" s="449"/>
      <c r="D1" s="450"/>
      <c r="E1" s="441" t="s">
        <v>96</v>
      </c>
      <c r="F1" s="442"/>
      <c r="G1" s="443"/>
      <c r="H1" s="441" t="s">
        <v>162</v>
      </c>
      <c r="I1" s="442"/>
      <c r="J1" s="443"/>
      <c r="K1" s="441" t="s">
        <v>272</v>
      </c>
      <c r="L1" s="442"/>
      <c r="M1" s="443"/>
      <c r="N1" s="441" t="s">
        <v>243</v>
      </c>
      <c r="O1" s="442"/>
      <c r="P1" s="443"/>
      <c r="Q1" s="454" t="s">
        <v>154</v>
      </c>
      <c r="R1" s="454"/>
      <c r="S1" s="454"/>
      <c r="T1" s="441" t="s">
        <v>100</v>
      </c>
      <c r="U1" s="442"/>
      <c r="V1" s="443"/>
      <c r="W1" s="441" t="s">
        <v>233</v>
      </c>
      <c r="X1" s="442"/>
      <c r="Y1" s="443"/>
      <c r="Z1" s="441" t="s">
        <v>242</v>
      </c>
      <c r="AA1" s="442"/>
      <c r="AB1" s="443"/>
      <c r="AC1" s="455" t="s">
        <v>101</v>
      </c>
      <c r="AD1" s="456"/>
      <c r="AE1" s="457"/>
      <c r="AF1" s="448" t="s">
        <v>91</v>
      </c>
      <c r="AG1" s="449"/>
      <c r="AH1" s="450"/>
      <c r="AI1" s="441" t="s">
        <v>246</v>
      </c>
      <c r="AJ1" s="442"/>
      <c r="AK1" s="443"/>
      <c r="AL1" s="441" t="s">
        <v>245</v>
      </c>
      <c r="AM1" s="442"/>
      <c r="AN1" s="443"/>
      <c r="AO1" s="441" t="s">
        <v>163</v>
      </c>
      <c r="AP1" s="442"/>
      <c r="AQ1" s="443"/>
      <c r="AR1" s="441" t="s">
        <v>244</v>
      </c>
      <c r="AS1" s="442"/>
      <c r="AT1" s="443"/>
      <c r="AU1" s="461" t="s">
        <v>94</v>
      </c>
      <c r="AV1" s="462"/>
      <c r="AW1" s="463"/>
      <c r="AX1" s="455" t="s">
        <v>102</v>
      </c>
      <c r="AY1" s="456"/>
      <c r="AZ1" s="457"/>
      <c r="BA1" s="455" t="s">
        <v>103</v>
      </c>
      <c r="BB1" s="456"/>
      <c r="BC1" s="457"/>
      <c r="BD1" s="455" t="s">
        <v>113</v>
      </c>
      <c r="BE1" s="456"/>
      <c r="BF1" s="457"/>
      <c r="BG1" s="467" t="s">
        <v>107</v>
      </c>
      <c r="BH1" s="468"/>
      <c r="BI1" s="469"/>
      <c r="BJ1" s="467" t="s">
        <v>234</v>
      </c>
      <c r="BK1" s="468"/>
      <c r="BL1" s="468"/>
      <c r="BM1" s="438" t="s">
        <v>395</v>
      </c>
      <c r="BN1" s="439"/>
      <c r="BO1" s="440"/>
      <c r="BP1" s="438" t="s">
        <v>395</v>
      </c>
      <c r="BQ1" s="439"/>
      <c r="BR1" s="439"/>
      <c r="BS1" s="438" t="s">
        <v>395</v>
      </c>
      <c r="BT1" s="439"/>
      <c r="BU1" s="440"/>
      <c r="BV1" s="438" t="s">
        <v>395</v>
      </c>
      <c r="BW1" s="439"/>
      <c r="BX1" s="439"/>
      <c r="BY1" s="438" t="s">
        <v>395</v>
      </c>
      <c r="BZ1" s="439"/>
      <c r="CA1" s="440"/>
      <c r="CB1" s="438" t="s">
        <v>395</v>
      </c>
      <c r="CC1" s="439"/>
      <c r="CD1" s="440"/>
      <c r="CE1" s="438" t="s">
        <v>395</v>
      </c>
      <c r="CF1" s="439"/>
      <c r="CG1" s="440"/>
      <c r="CH1" s="476">
        <v>70601</v>
      </c>
      <c r="CI1" s="476"/>
      <c r="CJ1" s="476"/>
      <c r="CK1" s="294"/>
      <c r="CL1" s="295">
        <v>70806</v>
      </c>
      <c r="CM1" s="296"/>
      <c r="CN1" s="471" t="s">
        <v>104</v>
      </c>
      <c r="CO1" s="471"/>
      <c r="CP1" s="472"/>
    </row>
    <row r="2" spans="1:94" ht="15">
      <c r="A2" s="447"/>
      <c r="B2" s="451" t="s">
        <v>95</v>
      </c>
      <c r="C2" s="452"/>
      <c r="D2" s="453"/>
      <c r="E2" s="444"/>
      <c r="F2" s="445"/>
      <c r="G2" s="446"/>
      <c r="H2" s="444"/>
      <c r="I2" s="445"/>
      <c r="J2" s="446"/>
      <c r="K2" s="444"/>
      <c r="L2" s="445"/>
      <c r="M2" s="446"/>
      <c r="N2" s="444"/>
      <c r="O2" s="445"/>
      <c r="P2" s="446"/>
      <c r="Q2" s="445"/>
      <c r="R2" s="445"/>
      <c r="S2" s="445"/>
      <c r="T2" s="444"/>
      <c r="U2" s="445"/>
      <c r="V2" s="446"/>
      <c r="W2" s="444"/>
      <c r="X2" s="445"/>
      <c r="Y2" s="446"/>
      <c r="Z2" s="444"/>
      <c r="AA2" s="445"/>
      <c r="AB2" s="446"/>
      <c r="AC2" s="458" t="s">
        <v>131</v>
      </c>
      <c r="AD2" s="459"/>
      <c r="AE2" s="460"/>
      <c r="AF2" s="451" t="s">
        <v>92</v>
      </c>
      <c r="AG2" s="452"/>
      <c r="AH2" s="453"/>
      <c r="AI2" s="444"/>
      <c r="AJ2" s="445"/>
      <c r="AK2" s="446"/>
      <c r="AL2" s="444"/>
      <c r="AM2" s="445"/>
      <c r="AN2" s="446"/>
      <c r="AO2" s="444"/>
      <c r="AP2" s="445"/>
      <c r="AQ2" s="446"/>
      <c r="AR2" s="444"/>
      <c r="AS2" s="445"/>
      <c r="AT2" s="446"/>
      <c r="AU2" s="464" t="s">
        <v>131</v>
      </c>
      <c r="AV2" s="465"/>
      <c r="AW2" s="466"/>
      <c r="AX2" s="458" t="s">
        <v>116</v>
      </c>
      <c r="AY2" s="459"/>
      <c r="AZ2" s="460"/>
      <c r="BA2" s="458" t="s">
        <v>114</v>
      </c>
      <c r="BB2" s="459"/>
      <c r="BC2" s="460"/>
      <c r="BD2" s="473" t="s">
        <v>115</v>
      </c>
      <c r="BE2" s="474"/>
      <c r="BF2" s="475"/>
      <c r="BG2" s="470" t="s">
        <v>156</v>
      </c>
      <c r="BH2" s="436"/>
      <c r="BI2" s="437"/>
      <c r="BJ2" s="470" t="s">
        <v>235</v>
      </c>
      <c r="BK2" s="436"/>
      <c r="BL2" s="436"/>
      <c r="BM2" s="435" t="s">
        <v>404</v>
      </c>
      <c r="BN2" s="436"/>
      <c r="BO2" s="437"/>
      <c r="BP2" s="435" t="s">
        <v>405</v>
      </c>
      <c r="BQ2" s="436"/>
      <c r="BR2" s="437"/>
      <c r="BS2" s="435" t="s">
        <v>406</v>
      </c>
      <c r="BT2" s="436"/>
      <c r="BU2" s="437"/>
      <c r="BV2" s="435" t="s">
        <v>407</v>
      </c>
      <c r="BW2" s="436"/>
      <c r="BX2" s="437"/>
      <c r="BY2" s="435" t="s">
        <v>409</v>
      </c>
      <c r="BZ2" s="436"/>
      <c r="CA2" s="437"/>
      <c r="CB2" s="435" t="s">
        <v>408</v>
      </c>
      <c r="CC2" s="436"/>
      <c r="CD2" s="437"/>
      <c r="CE2" s="435" t="s">
        <v>131</v>
      </c>
      <c r="CF2" s="436"/>
      <c r="CG2" s="437"/>
      <c r="CH2" s="477" t="s">
        <v>390</v>
      </c>
      <c r="CI2" s="477"/>
      <c r="CJ2" s="477"/>
      <c r="CK2" s="293"/>
      <c r="CL2" s="297" t="s">
        <v>312</v>
      </c>
      <c r="CM2" s="298"/>
      <c r="CN2" s="465" t="s">
        <v>93</v>
      </c>
      <c r="CO2" s="465"/>
      <c r="CP2" s="466"/>
    </row>
    <row r="3" spans="1:94" ht="15">
      <c r="A3" s="447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80" t="s">
        <v>132</v>
      </c>
      <c r="AR3" s="179" t="s">
        <v>130</v>
      </c>
      <c r="AS3" s="152" t="s">
        <v>136</v>
      </c>
      <c r="AT3" s="180" t="s">
        <v>132</v>
      </c>
      <c r="AU3" s="181" t="s">
        <v>130</v>
      </c>
      <c r="AV3" s="182" t="s">
        <v>136</v>
      </c>
      <c r="AW3" s="183" t="s">
        <v>132</v>
      </c>
      <c r="AX3" s="164" t="s">
        <v>130</v>
      </c>
      <c r="AY3" s="154" t="s">
        <v>136</v>
      </c>
      <c r="AZ3" s="165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306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165" t="s">
        <v>132</v>
      </c>
      <c r="CH3" s="308" t="s">
        <v>130</v>
      </c>
      <c r="CI3" s="287" t="s">
        <v>136</v>
      </c>
      <c r="CJ3" s="299" t="s">
        <v>132</v>
      </c>
      <c r="CK3" s="286" t="s">
        <v>130</v>
      </c>
      <c r="CL3" s="287" t="s">
        <v>136</v>
      </c>
      <c r="CM3" s="288" t="s">
        <v>132</v>
      </c>
      <c r="CN3" s="289" t="s">
        <v>130</v>
      </c>
      <c r="CO3" s="182" t="s">
        <v>136</v>
      </c>
      <c r="CP3" s="183" t="s">
        <v>132</v>
      </c>
    </row>
    <row r="4" spans="1:94" ht="14.25">
      <c r="A4" s="197" t="s">
        <v>11</v>
      </c>
      <c r="B4" s="187">
        <f>B7</f>
        <v>1590773.21</v>
      </c>
      <c r="C4" s="188">
        <f aca="true" t="shared" si="0" ref="C4:P4">C7</f>
        <v>144698.24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78519.34</v>
      </c>
      <c r="I4" s="188">
        <f t="shared" si="0"/>
        <v>0</v>
      </c>
      <c r="J4" s="189">
        <f t="shared" si="0"/>
        <v>0</v>
      </c>
      <c r="K4" s="187">
        <f t="shared" si="0"/>
        <v>4705.3</v>
      </c>
      <c r="L4" s="290">
        <f t="shared" si="0"/>
        <v>0</v>
      </c>
      <c r="M4" s="189">
        <f t="shared" si="0"/>
        <v>0</v>
      </c>
      <c r="N4" s="187">
        <f t="shared" si="0"/>
        <v>211931.26</v>
      </c>
      <c r="O4" s="188">
        <f t="shared" si="0"/>
        <v>381.65999999999997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24633.24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18673.239999999998</v>
      </c>
      <c r="AA4" s="188">
        <f t="shared" si="2"/>
        <v>7400.1</v>
      </c>
      <c r="AB4" s="189">
        <f t="shared" si="2"/>
        <v>0</v>
      </c>
      <c r="AC4" s="192">
        <f>B4+E4+H4+K4+N4+Q4+T4+W4+Z4</f>
        <v>1929235.59</v>
      </c>
      <c r="AD4" s="193">
        <f>C4+F4+I4+L4+O4+R4+U4+X4+AA4</f>
        <v>152480</v>
      </c>
      <c r="AE4" s="194">
        <f>D4+G4+J4+M4+P4+S4+V4+Y4+AB4</f>
        <v>0</v>
      </c>
      <c r="AF4" s="187">
        <f aca="true" t="shared" si="3" ref="AF4:AT4">AF7</f>
        <v>585442.9</v>
      </c>
      <c r="AG4" s="188">
        <f t="shared" si="3"/>
        <v>292242.42000000004</v>
      </c>
      <c r="AH4" s="189">
        <f t="shared" si="3"/>
        <v>0</v>
      </c>
      <c r="AI4" s="187">
        <f aca="true" t="shared" si="4" ref="AI4:AN4">AI7</f>
        <v>10899.08</v>
      </c>
      <c r="AJ4" s="188">
        <f t="shared" si="4"/>
        <v>0</v>
      </c>
      <c r="AK4" s="189">
        <f t="shared" si="4"/>
        <v>0</v>
      </c>
      <c r="AL4" s="187">
        <f t="shared" si="4"/>
        <v>34058.72</v>
      </c>
      <c r="AM4" s="188">
        <f t="shared" si="4"/>
        <v>34058.72</v>
      </c>
      <c r="AN4" s="189">
        <f t="shared" si="4"/>
        <v>0</v>
      </c>
      <c r="AO4" s="187">
        <f t="shared" si="3"/>
        <v>2200</v>
      </c>
      <c r="AP4" s="188">
        <f t="shared" si="3"/>
        <v>2200</v>
      </c>
      <c r="AQ4" s="189">
        <f t="shared" si="3"/>
        <v>0</v>
      </c>
      <c r="AR4" s="187">
        <f t="shared" si="3"/>
        <v>8700</v>
      </c>
      <c r="AS4" s="188">
        <f t="shared" si="3"/>
        <v>5848.4</v>
      </c>
      <c r="AT4" s="189">
        <f t="shared" si="3"/>
        <v>0</v>
      </c>
      <c r="AU4" s="192">
        <f>AF4+AI4+AL4+AO4+AR4</f>
        <v>641300.7</v>
      </c>
      <c r="AV4" s="193">
        <f>AG4+AJ4+AM4+AP4+AS4</f>
        <v>334349.54000000004</v>
      </c>
      <c r="AW4" s="194">
        <f>AH4+AK4+AN4+AQ4+AT4</f>
        <v>0</v>
      </c>
      <c r="AX4" s="187">
        <f aca="true" t="shared" si="5" ref="AX4:BI4">AX7</f>
        <v>0</v>
      </c>
      <c r="AY4" s="188">
        <f t="shared" si="5"/>
        <v>0</v>
      </c>
      <c r="AZ4" s="189">
        <f t="shared" si="5"/>
        <v>0</v>
      </c>
      <c r="BA4" s="187">
        <f t="shared" si="5"/>
        <v>17043.739999999998</v>
      </c>
      <c r="BB4" s="188">
        <f t="shared" si="5"/>
        <v>0</v>
      </c>
      <c r="BC4" s="189">
        <f t="shared" si="5"/>
        <v>0</v>
      </c>
      <c r="BD4" s="187">
        <f>BD7</f>
        <v>39938.82</v>
      </c>
      <c r="BE4" s="188">
        <f>BE7</f>
        <v>12710.02</v>
      </c>
      <c r="BF4" s="189">
        <f>BF7</f>
        <v>0</v>
      </c>
      <c r="BG4" s="187">
        <f t="shared" si="5"/>
        <v>0</v>
      </c>
      <c r="BH4" s="188">
        <f t="shared" si="5"/>
        <v>0</v>
      </c>
      <c r="BI4" s="189">
        <f t="shared" si="5"/>
        <v>0</v>
      </c>
      <c r="BJ4" s="187">
        <f aca="true" t="shared" si="6" ref="BJ4:CM4">BJ7</f>
        <v>44.82</v>
      </c>
      <c r="BK4" s="188">
        <f t="shared" si="6"/>
        <v>0</v>
      </c>
      <c r="BL4" s="191">
        <f t="shared" si="6"/>
        <v>0</v>
      </c>
      <c r="BM4" s="307">
        <f t="shared" si="6"/>
        <v>0</v>
      </c>
      <c r="BN4" s="191">
        <f t="shared" si="6"/>
        <v>0</v>
      </c>
      <c r="BO4" s="189">
        <f t="shared" si="6"/>
        <v>0</v>
      </c>
      <c r="BP4" s="307">
        <f t="shared" si="6"/>
        <v>18000</v>
      </c>
      <c r="BQ4" s="191">
        <f t="shared" si="6"/>
        <v>0</v>
      </c>
      <c r="BR4" s="191">
        <f t="shared" si="6"/>
        <v>0</v>
      </c>
      <c r="BS4" s="307">
        <f t="shared" si="6"/>
        <v>0</v>
      </c>
      <c r="BT4" s="191">
        <f t="shared" si="6"/>
        <v>0</v>
      </c>
      <c r="BU4" s="189">
        <f t="shared" si="6"/>
        <v>0</v>
      </c>
      <c r="BV4" s="307">
        <f t="shared" si="6"/>
        <v>580.5</v>
      </c>
      <c r="BW4" s="191">
        <f t="shared" si="6"/>
        <v>216.8</v>
      </c>
      <c r="BX4" s="191">
        <f t="shared" si="6"/>
        <v>0</v>
      </c>
      <c r="BY4" s="307">
        <f t="shared" si="6"/>
        <v>0</v>
      </c>
      <c r="BZ4" s="191">
        <f t="shared" si="6"/>
        <v>0</v>
      </c>
      <c r="CA4" s="189">
        <f t="shared" si="6"/>
        <v>0</v>
      </c>
      <c r="CB4" s="307">
        <f t="shared" si="6"/>
        <v>23000</v>
      </c>
      <c r="CC4" s="191">
        <f t="shared" si="6"/>
        <v>0</v>
      </c>
      <c r="CD4" s="189">
        <f t="shared" si="6"/>
        <v>0</v>
      </c>
      <c r="CE4" s="307">
        <f t="shared" si="6"/>
        <v>41580.5</v>
      </c>
      <c r="CF4" s="191">
        <f t="shared" si="6"/>
        <v>216.8</v>
      </c>
      <c r="CG4" s="189">
        <f t="shared" si="6"/>
        <v>0</v>
      </c>
      <c r="CH4" s="190">
        <f t="shared" si="6"/>
        <v>0</v>
      </c>
      <c r="CI4" s="188">
        <f t="shared" si="6"/>
        <v>0</v>
      </c>
      <c r="CJ4" s="191">
        <f t="shared" si="6"/>
        <v>0</v>
      </c>
      <c r="CK4" s="187">
        <f t="shared" si="6"/>
        <v>0</v>
      </c>
      <c r="CL4" s="187">
        <f t="shared" si="6"/>
        <v>0</v>
      </c>
      <c r="CM4" s="300">
        <f t="shared" si="6"/>
        <v>0</v>
      </c>
      <c r="CN4" s="283">
        <f>CN8+CN44</f>
        <v>2627563.67</v>
      </c>
      <c r="CO4" s="283">
        <f>CO8+CO44</f>
        <v>499539.5600000001</v>
      </c>
      <c r="CP4" s="196">
        <f>AE4+AW4+AZ4+BC4+BF4+BI4+BL4</f>
        <v>0</v>
      </c>
    </row>
    <row r="5" spans="1:94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9"/>
      <c r="AR5" s="168"/>
      <c r="AS5" s="158"/>
      <c r="AT5" s="169"/>
      <c r="AU5" s="174">
        <f aca="true" t="shared" si="10" ref="AU5:AU65">AF5+AI5+AL5+AO5+AR5</f>
        <v>0</v>
      </c>
      <c r="AV5" s="156">
        <f>AG5+AJ5+AM5+AP5+AS5</f>
        <v>0</v>
      </c>
      <c r="AW5" s="175">
        <f aca="true" t="shared" si="11" ref="AW5:AW65">AH5+AK5+AN5+AQ5+AT5</f>
        <v>0</v>
      </c>
      <c r="AX5" s="168"/>
      <c r="AY5" s="158"/>
      <c r="AZ5" s="169"/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0"/>
      <c r="BM5" s="168"/>
      <c r="BN5" s="158"/>
      <c r="BO5" s="169"/>
      <c r="BP5" s="168"/>
      <c r="BQ5" s="158"/>
      <c r="BR5" s="160"/>
      <c r="BS5" s="168"/>
      <c r="BT5" s="158"/>
      <c r="BU5" s="169"/>
      <c r="BV5" s="168"/>
      <c r="BW5" s="158"/>
      <c r="BX5" s="160"/>
      <c r="BY5" s="168"/>
      <c r="BZ5" s="158"/>
      <c r="CA5" s="169"/>
      <c r="CB5" s="168"/>
      <c r="CC5" s="158"/>
      <c r="CD5" s="169"/>
      <c r="CE5" s="168"/>
      <c r="CF5" s="158"/>
      <c r="CG5" s="169"/>
      <c r="CH5" s="185"/>
      <c r="CI5" s="158"/>
      <c r="CJ5" s="160"/>
      <c r="CK5" s="168"/>
      <c r="CL5" s="158"/>
      <c r="CM5" s="169"/>
      <c r="CN5" s="284">
        <f>AC5+AU5+AX5+BA5+BD5+BG5+BJ5</f>
        <v>0</v>
      </c>
      <c r="CO5" s="157">
        <f>AD5+AV5+AY5+BB5+BE5+BH5+BK5</f>
        <v>0</v>
      </c>
      <c r="CP5" s="161">
        <f>AE5+AW5+AZ5+BC5+BF5+BI5+BL5</f>
        <v>0</v>
      </c>
    </row>
    <row r="6" spans="1:94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9"/>
      <c r="AR6" s="168"/>
      <c r="AS6" s="158"/>
      <c r="AT6" s="169"/>
      <c r="AU6" s="174">
        <f t="shared" si="10"/>
        <v>0</v>
      </c>
      <c r="AV6" s="156">
        <f>AG6+AJ6+AM6+AP6+AS6</f>
        <v>0</v>
      </c>
      <c r="AW6" s="175">
        <f t="shared" si="11"/>
        <v>0</v>
      </c>
      <c r="AX6" s="168"/>
      <c r="AY6" s="158"/>
      <c r="AZ6" s="169"/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0"/>
      <c r="BM6" s="168"/>
      <c r="BN6" s="158"/>
      <c r="BO6" s="169"/>
      <c r="BP6" s="168"/>
      <c r="BQ6" s="158"/>
      <c r="BR6" s="160"/>
      <c r="BS6" s="168"/>
      <c r="BT6" s="158"/>
      <c r="BU6" s="169"/>
      <c r="BV6" s="168"/>
      <c r="BW6" s="158"/>
      <c r="BX6" s="160"/>
      <c r="BY6" s="168"/>
      <c r="BZ6" s="158"/>
      <c r="CA6" s="169"/>
      <c r="CB6" s="168"/>
      <c r="CC6" s="158"/>
      <c r="CD6" s="169"/>
      <c r="CE6" s="168"/>
      <c r="CF6" s="158"/>
      <c r="CG6" s="169"/>
      <c r="CH6" s="185"/>
      <c r="CI6" s="158"/>
      <c r="CJ6" s="160"/>
      <c r="CK6" s="168"/>
      <c r="CL6" s="158"/>
      <c r="CM6" s="169"/>
      <c r="CN6" s="284">
        <f>AC6+AU6+AX6+BA6+BD6+BG6+BJ6</f>
        <v>0</v>
      </c>
      <c r="CO6" s="157">
        <f>AD6+AV6+AY6+BB6+BE6+BH6+BK6</f>
        <v>0</v>
      </c>
      <c r="CP6" s="161">
        <f>AE6+AW6+AZ6+BC6+BF6+BI6+BL6</f>
        <v>0</v>
      </c>
    </row>
    <row r="7" spans="1:94" ht="15">
      <c r="A7" s="186" t="s">
        <v>17</v>
      </c>
      <c r="B7" s="166">
        <f>B8+B44</f>
        <v>1590773.21</v>
      </c>
      <c r="C7" s="166">
        <f aca="true" t="shared" si="12" ref="C7:AB7">C8+C44</f>
        <v>144698.24</v>
      </c>
      <c r="D7" s="166">
        <f t="shared" si="12"/>
        <v>0</v>
      </c>
      <c r="E7" s="166">
        <f t="shared" si="12"/>
        <v>0</v>
      </c>
      <c r="F7" s="166">
        <f t="shared" si="12"/>
        <v>0</v>
      </c>
      <c r="G7" s="166">
        <f t="shared" si="12"/>
        <v>0</v>
      </c>
      <c r="H7" s="166">
        <f t="shared" si="12"/>
        <v>78519.34</v>
      </c>
      <c r="I7" s="166">
        <f t="shared" si="12"/>
        <v>0</v>
      </c>
      <c r="J7" s="166">
        <f t="shared" si="12"/>
        <v>0</v>
      </c>
      <c r="K7" s="166">
        <f t="shared" si="12"/>
        <v>4705.3</v>
      </c>
      <c r="L7" s="166">
        <f t="shared" si="12"/>
        <v>0</v>
      </c>
      <c r="M7" s="166">
        <f t="shared" si="12"/>
        <v>0</v>
      </c>
      <c r="N7" s="166">
        <f t="shared" si="12"/>
        <v>211931.26</v>
      </c>
      <c r="O7" s="166">
        <f t="shared" si="12"/>
        <v>381.65999999999997</v>
      </c>
      <c r="P7" s="166">
        <f t="shared" si="12"/>
        <v>0</v>
      </c>
      <c r="Q7" s="166">
        <f t="shared" si="12"/>
        <v>0</v>
      </c>
      <c r="R7" s="166">
        <f t="shared" si="12"/>
        <v>0</v>
      </c>
      <c r="S7" s="166">
        <f t="shared" si="12"/>
        <v>0</v>
      </c>
      <c r="T7" s="166">
        <f t="shared" si="12"/>
        <v>24633.24</v>
      </c>
      <c r="U7" s="166">
        <f t="shared" si="12"/>
        <v>0</v>
      </c>
      <c r="V7" s="166">
        <f t="shared" si="12"/>
        <v>0</v>
      </c>
      <c r="W7" s="166">
        <f t="shared" si="12"/>
        <v>0</v>
      </c>
      <c r="X7" s="166">
        <f t="shared" si="12"/>
        <v>0</v>
      </c>
      <c r="Y7" s="166">
        <f t="shared" si="12"/>
        <v>0</v>
      </c>
      <c r="Z7" s="166">
        <f t="shared" si="12"/>
        <v>18673.239999999998</v>
      </c>
      <c r="AA7" s="166">
        <f t="shared" si="12"/>
        <v>7400.1</v>
      </c>
      <c r="AB7" s="166">
        <f t="shared" si="12"/>
        <v>0</v>
      </c>
      <c r="AC7" s="174">
        <f t="shared" si="7"/>
        <v>1929235.59</v>
      </c>
      <c r="AD7" s="156">
        <f t="shared" si="8"/>
        <v>152480</v>
      </c>
      <c r="AE7" s="175">
        <f t="shared" si="9"/>
        <v>0</v>
      </c>
      <c r="AF7" s="166">
        <f>AF8+AF44</f>
        <v>585442.9</v>
      </c>
      <c r="AG7" s="166">
        <f aca="true" t="shared" si="13" ref="AG7:AW7">AG8+AG44</f>
        <v>292242.42000000004</v>
      </c>
      <c r="AH7" s="166">
        <f t="shared" si="13"/>
        <v>0</v>
      </c>
      <c r="AI7" s="166">
        <f t="shared" si="13"/>
        <v>10899.08</v>
      </c>
      <c r="AJ7" s="166">
        <f t="shared" si="13"/>
        <v>0</v>
      </c>
      <c r="AK7" s="166">
        <f t="shared" si="13"/>
        <v>0</v>
      </c>
      <c r="AL7" s="166">
        <f t="shared" si="13"/>
        <v>34058.72</v>
      </c>
      <c r="AM7" s="166">
        <f t="shared" si="13"/>
        <v>34058.72</v>
      </c>
      <c r="AN7" s="166">
        <f t="shared" si="13"/>
        <v>0</v>
      </c>
      <c r="AO7" s="166">
        <f t="shared" si="13"/>
        <v>2200</v>
      </c>
      <c r="AP7" s="166">
        <f t="shared" si="13"/>
        <v>2200</v>
      </c>
      <c r="AQ7" s="166">
        <f t="shared" si="13"/>
        <v>0</v>
      </c>
      <c r="AR7" s="166">
        <f t="shared" si="13"/>
        <v>8700</v>
      </c>
      <c r="AS7" s="166">
        <f t="shared" si="13"/>
        <v>5848.4</v>
      </c>
      <c r="AT7" s="166">
        <f t="shared" si="13"/>
        <v>0</v>
      </c>
      <c r="AU7" s="166">
        <f t="shared" si="13"/>
        <v>641300.7</v>
      </c>
      <c r="AV7" s="166">
        <f t="shared" si="13"/>
        <v>334349.54000000004</v>
      </c>
      <c r="AW7" s="166">
        <f t="shared" si="13"/>
        <v>0</v>
      </c>
      <c r="AX7" s="166">
        <f aca="true" t="shared" si="14" ref="AX7:BI7">AX8+AX44</f>
        <v>0</v>
      </c>
      <c r="AY7" s="155">
        <f t="shared" si="14"/>
        <v>0</v>
      </c>
      <c r="AZ7" s="167">
        <f t="shared" si="14"/>
        <v>0</v>
      </c>
      <c r="BA7" s="166">
        <f t="shared" si="14"/>
        <v>17043.739999999998</v>
      </c>
      <c r="BB7" s="155">
        <f t="shared" si="14"/>
        <v>0</v>
      </c>
      <c r="BC7" s="167">
        <f t="shared" si="14"/>
        <v>0</v>
      </c>
      <c r="BD7" s="166">
        <f>BD8+BD44</f>
        <v>39938.82</v>
      </c>
      <c r="BE7" s="155">
        <f>BE8+BE44</f>
        <v>12710.02</v>
      </c>
      <c r="BF7" s="167">
        <f>BF8+BF44</f>
        <v>0</v>
      </c>
      <c r="BG7" s="166">
        <f t="shared" si="14"/>
        <v>0</v>
      </c>
      <c r="BH7" s="155">
        <f t="shared" si="14"/>
        <v>0</v>
      </c>
      <c r="BI7" s="167">
        <f t="shared" si="14"/>
        <v>0</v>
      </c>
      <c r="BJ7" s="166">
        <f>BJ8+BJ44</f>
        <v>44.82</v>
      </c>
      <c r="BK7" s="155">
        <f>BK8+BK44</f>
        <v>0</v>
      </c>
      <c r="BL7" s="159">
        <f>BL8+BL44</f>
        <v>0</v>
      </c>
      <c r="BM7" s="310">
        <f aca="true" t="shared" si="15" ref="BM7:CG7">BM8+BM44</f>
        <v>0</v>
      </c>
      <c r="BN7" s="159">
        <f t="shared" si="15"/>
        <v>0</v>
      </c>
      <c r="BO7" s="167">
        <f t="shared" si="15"/>
        <v>0</v>
      </c>
      <c r="BP7" s="310">
        <f t="shared" si="15"/>
        <v>18000</v>
      </c>
      <c r="BQ7" s="159">
        <f t="shared" si="15"/>
        <v>0</v>
      </c>
      <c r="BR7" s="159">
        <f t="shared" si="15"/>
        <v>0</v>
      </c>
      <c r="BS7" s="310">
        <f t="shared" si="15"/>
        <v>0</v>
      </c>
      <c r="BT7" s="159">
        <f t="shared" si="15"/>
        <v>0</v>
      </c>
      <c r="BU7" s="167">
        <f t="shared" si="15"/>
        <v>0</v>
      </c>
      <c r="BV7" s="310">
        <f t="shared" si="15"/>
        <v>580.5</v>
      </c>
      <c r="BW7" s="159">
        <f t="shared" si="15"/>
        <v>216.8</v>
      </c>
      <c r="BX7" s="159">
        <f t="shared" si="15"/>
        <v>0</v>
      </c>
      <c r="BY7" s="310">
        <f t="shared" si="15"/>
        <v>0</v>
      </c>
      <c r="BZ7" s="159">
        <f t="shared" si="15"/>
        <v>0</v>
      </c>
      <c r="CA7" s="167">
        <f t="shared" si="15"/>
        <v>0</v>
      </c>
      <c r="CB7" s="310">
        <f t="shared" si="15"/>
        <v>23000</v>
      </c>
      <c r="CC7" s="159">
        <f t="shared" si="15"/>
        <v>0</v>
      </c>
      <c r="CD7" s="167">
        <f t="shared" si="15"/>
        <v>0</v>
      </c>
      <c r="CE7" s="310">
        <f t="shared" si="15"/>
        <v>41580.5</v>
      </c>
      <c r="CF7" s="159">
        <f t="shared" si="15"/>
        <v>216.8</v>
      </c>
      <c r="CG7" s="167">
        <f t="shared" si="15"/>
        <v>0</v>
      </c>
      <c r="CH7" s="184">
        <f aca="true" t="shared" si="16" ref="CH7:CO7">CH8+CH44</f>
        <v>0</v>
      </c>
      <c r="CI7" s="155">
        <f t="shared" si="16"/>
        <v>0</v>
      </c>
      <c r="CJ7" s="159">
        <f t="shared" si="16"/>
        <v>0</v>
      </c>
      <c r="CK7" s="166">
        <f t="shared" si="16"/>
        <v>0</v>
      </c>
      <c r="CL7" s="166">
        <f t="shared" si="16"/>
        <v>0</v>
      </c>
      <c r="CM7" s="301">
        <f t="shared" si="16"/>
        <v>0</v>
      </c>
      <c r="CN7" s="284">
        <f t="shared" si="16"/>
        <v>2627563.67</v>
      </c>
      <c r="CO7" s="284">
        <f t="shared" si="16"/>
        <v>499539.5600000001</v>
      </c>
      <c r="CP7" s="161">
        <f>AE7+AW7+AZ7+BC7+BF7+BI7+BL7</f>
        <v>0</v>
      </c>
    </row>
    <row r="8" spans="1:94" ht="14.25">
      <c r="A8" s="197" t="s">
        <v>315</v>
      </c>
      <c r="B8" s="187">
        <f>B9+B14+B36+B39+B43</f>
        <v>285309.52</v>
      </c>
      <c r="C8" s="187">
        <f aca="true" t="shared" si="17" ref="C8:AE8">C9+C14+C36+C39+C43</f>
        <v>144698.24</v>
      </c>
      <c r="D8" s="187">
        <f t="shared" si="17"/>
        <v>0</v>
      </c>
      <c r="E8" s="187">
        <f t="shared" si="17"/>
        <v>0</v>
      </c>
      <c r="F8" s="187">
        <f t="shared" si="17"/>
        <v>0</v>
      </c>
      <c r="G8" s="187">
        <f t="shared" si="17"/>
        <v>0</v>
      </c>
      <c r="H8" s="187">
        <f t="shared" si="17"/>
        <v>30398</v>
      </c>
      <c r="I8" s="187">
        <f t="shared" si="17"/>
        <v>0</v>
      </c>
      <c r="J8" s="187">
        <f t="shared" si="17"/>
        <v>0</v>
      </c>
      <c r="K8" s="187">
        <f t="shared" si="17"/>
        <v>0</v>
      </c>
      <c r="L8" s="187">
        <f t="shared" si="17"/>
        <v>0</v>
      </c>
      <c r="M8" s="187">
        <f t="shared" si="17"/>
        <v>0</v>
      </c>
      <c r="N8" s="187">
        <f t="shared" si="17"/>
        <v>45204.66</v>
      </c>
      <c r="O8" s="187">
        <f t="shared" si="17"/>
        <v>381.65999999999997</v>
      </c>
      <c r="P8" s="187">
        <f t="shared" si="17"/>
        <v>0</v>
      </c>
      <c r="Q8" s="187">
        <f t="shared" si="17"/>
        <v>0</v>
      </c>
      <c r="R8" s="187">
        <f t="shared" si="17"/>
        <v>0</v>
      </c>
      <c r="S8" s="187">
        <f t="shared" si="17"/>
        <v>0</v>
      </c>
      <c r="T8" s="187">
        <f t="shared" si="17"/>
        <v>21944.84</v>
      </c>
      <c r="U8" s="187">
        <f t="shared" si="17"/>
        <v>0</v>
      </c>
      <c r="V8" s="187">
        <f t="shared" si="17"/>
        <v>0</v>
      </c>
      <c r="W8" s="187">
        <f t="shared" si="17"/>
        <v>0</v>
      </c>
      <c r="X8" s="187">
        <f t="shared" si="17"/>
        <v>0</v>
      </c>
      <c r="Y8" s="187">
        <f t="shared" si="17"/>
        <v>0</v>
      </c>
      <c r="Z8" s="187">
        <f t="shared" si="17"/>
        <v>7400.1</v>
      </c>
      <c r="AA8" s="187">
        <f t="shared" si="17"/>
        <v>7400.1</v>
      </c>
      <c r="AB8" s="187">
        <f t="shared" si="17"/>
        <v>0</v>
      </c>
      <c r="AC8" s="187">
        <f t="shared" si="17"/>
        <v>390257.12</v>
      </c>
      <c r="AD8" s="187">
        <f t="shared" si="17"/>
        <v>152480</v>
      </c>
      <c r="AE8" s="187">
        <f t="shared" si="17"/>
        <v>0</v>
      </c>
      <c r="AF8" s="187">
        <f>AF9+AF14+AF36+AF39+AF43</f>
        <v>538404.6</v>
      </c>
      <c r="AG8" s="187">
        <f aca="true" t="shared" si="18" ref="AG8:AW8">AG9+AG14+AG36+AG39+AG43</f>
        <v>292242.42000000004</v>
      </c>
      <c r="AH8" s="187">
        <f t="shared" si="18"/>
        <v>0</v>
      </c>
      <c r="AI8" s="187">
        <f t="shared" si="18"/>
        <v>10899.08</v>
      </c>
      <c r="AJ8" s="187">
        <f t="shared" si="18"/>
        <v>0</v>
      </c>
      <c r="AK8" s="187">
        <f t="shared" si="18"/>
        <v>0</v>
      </c>
      <c r="AL8" s="187">
        <f t="shared" si="18"/>
        <v>34058.72</v>
      </c>
      <c r="AM8" s="187">
        <f t="shared" si="18"/>
        <v>34058.72</v>
      </c>
      <c r="AN8" s="187">
        <f t="shared" si="18"/>
        <v>0</v>
      </c>
      <c r="AO8" s="187">
        <f>AO9+AO14+AO36+AO39+AO43</f>
        <v>2200</v>
      </c>
      <c r="AP8" s="187">
        <f t="shared" si="18"/>
        <v>2200</v>
      </c>
      <c r="AQ8" s="187">
        <f t="shared" si="18"/>
        <v>0</v>
      </c>
      <c r="AR8" s="187">
        <f t="shared" si="18"/>
        <v>8700</v>
      </c>
      <c r="AS8" s="187">
        <f>AS9+AS14+AS36+AS39+AS43</f>
        <v>5848.4</v>
      </c>
      <c r="AT8" s="187">
        <f t="shared" si="18"/>
        <v>0</v>
      </c>
      <c r="AU8" s="187">
        <f t="shared" si="18"/>
        <v>594262.3999999999</v>
      </c>
      <c r="AV8" s="187">
        <f t="shared" si="18"/>
        <v>334349.54000000004</v>
      </c>
      <c r="AW8" s="187">
        <f t="shared" si="18"/>
        <v>0</v>
      </c>
      <c r="AX8" s="187">
        <f>AX9+AX14+AX36+AX39+AX43</f>
        <v>0</v>
      </c>
      <c r="AY8" s="187">
        <f aca="true" t="shared" si="19" ref="AY8:CP8">AY9+AY14+AY36+AY39+AY43</f>
        <v>0</v>
      </c>
      <c r="AZ8" s="187">
        <f t="shared" si="19"/>
        <v>0</v>
      </c>
      <c r="BA8" s="187">
        <f t="shared" si="19"/>
        <v>8275</v>
      </c>
      <c r="BB8" s="187">
        <f t="shared" si="19"/>
        <v>0</v>
      </c>
      <c r="BC8" s="187">
        <f t="shared" si="19"/>
        <v>0</v>
      </c>
      <c r="BD8" s="187">
        <f t="shared" si="19"/>
        <v>28556.52</v>
      </c>
      <c r="BE8" s="187">
        <f t="shared" si="19"/>
        <v>12710.02</v>
      </c>
      <c r="BF8" s="187">
        <f t="shared" si="19"/>
        <v>0</v>
      </c>
      <c r="BG8" s="187">
        <f t="shared" si="19"/>
        <v>0</v>
      </c>
      <c r="BH8" s="187">
        <f t="shared" si="19"/>
        <v>0</v>
      </c>
      <c r="BI8" s="187">
        <f t="shared" si="19"/>
        <v>0</v>
      </c>
      <c r="BJ8" s="187">
        <f t="shared" si="19"/>
        <v>0</v>
      </c>
      <c r="BK8" s="187">
        <f t="shared" si="19"/>
        <v>0</v>
      </c>
      <c r="BL8" s="307">
        <f t="shared" si="19"/>
        <v>0</v>
      </c>
      <c r="BM8" s="307">
        <f aca="true" t="shared" si="20" ref="BM8:CG8">BM9+BM14+BM36+BM39+BM43</f>
        <v>0</v>
      </c>
      <c r="BN8" s="307">
        <f t="shared" si="20"/>
        <v>0</v>
      </c>
      <c r="BO8" s="300">
        <f t="shared" si="20"/>
        <v>0</v>
      </c>
      <c r="BP8" s="307">
        <f t="shared" si="20"/>
        <v>18000</v>
      </c>
      <c r="BQ8" s="307">
        <f t="shared" si="20"/>
        <v>0</v>
      </c>
      <c r="BR8" s="307">
        <f t="shared" si="20"/>
        <v>0</v>
      </c>
      <c r="BS8" s="307">
        <f t="shared" si="20"/>
        <v>0</v>
      </c>
      <c r="BT8" s="307">
        <f t="shared" si="20"/>
        <v>0</v>
      </c>
      <c r="BU8" s="300">
        <f t="shared" si="20"/>
        <v>0</v>
      </c>
      <c r="BV8" s="307">
        <f t="shared" si="20"/>
        <v>580.5</v>
      </c>
      <c r="BW8" s="307">
        <f t="shared" si="20"/>
        <v>216.8</v>
      </c>
      <c r="BX8" s="307">
        <f t="shared" si="20"/>
        <v>0</v>
      </c>
      <c r="BY8" s="307">
        <f t="shared" si="20"/>
        <v>0</v>
      </c>
      <c r="BZ8" s="307">
        <f t="shared" si="20"/>
        <v>0</v>
      </c>
      <c r="CA8" s="300">
        <f t="shared" si="20"/>
        <v>0</v>
      </c>
      <c r="CB8" s="307">
        <f t="shared" si="20"/>
        <v>23000</v>
      </c>
      <c r="CC8" s="307">
        <f t="shared" si="20"/>
        <v>0</v>
      </c>
      <c r="CD8" s="300">
        <f t="shared" si="20"/>
        <v>0</v>
      </c>
      <c r="CE8" s="307">
        <f t="shared" si="20"/>
        <v>41580.5</v>
      </c>
      <c r="CF8" s="307">
        <f t="shared" si="20"/>
        <v>216.8</v>
      </c>
      <c r="CG8" s="300">
        <f t="shared" si="20"/>
        <v>0</v>
      </c>
      <c r="CH8" s="190">
        <f t="shared" si="19"/>
        <v>0</v>
      </c>
      <c r="CI8" s="187">
        <f t="shared" si="19"/>
        <v>0</v>
      </c>
      <c r="CJ8" s="187">
        <f t="shared" si="19"/>
        <v>0</v>
      </c>
      <c r="CK8" s="187">
        <f t="shared" si="19"/>
        <v>0</v>
      </c>
      <c r="CL8" s="187">
        <f t="shared" si="19"/>
        <v>0</v>
      </c>
      <c r="CM8" s="187">
        <f t="shared" si="19"/>
        <v>0</v>
      </c>
      <c r="CN8" s="187">
        <f t="shared" si="19"/>
        <v>1021351.0399999999</v>
      </c>
      <c r="CO8" s="187">
        <f t="shared" si="19"/>
        <v>499539.5600000001</v>
      </c>
      <c r="CP8" s="187">
        <f t="shared" si="19"/>
        <v>0</v>
      </c>
    </row>
    <row r="9" spans="1:94" ht="14.25">
      <c r="A9" s="197" t="s">
        <v>317</v>
      </c>
      <c r="B9" s="187">
        <f>B10+B13</f>
        <v>0</v>
      </c>
      <c r="C9" s="187">
        <f aca="true" t="shared" si="21" ref="C9:AE9">C10+C13</f>
        <v>0</v>
      </c>
      <c r="D9" s="187">
        <f t="shared" si="21"/>
        <v>0</v>
      </c>
      <c r="E9" s="187">
        <f t="shared" si="21"/>
        <v>0</v>
      </c>
      <c r="F9" s="187">
        <f t="shared" si="21"/>
        <v>0</v>
      </c>
      <c r="G9" s="187">
        <f t="shared" si="21"/>
        <v>0</v>
      </c>
      <c r="H9" s="187">
        <f t="shared" si="21"/>
        <v>0</v>
      </c>
      <c r="I9" s="187">
        <f t="shared" si="21"/>
        <v>0</v>
      </c>
      <c r="J9" s="187">
        <f t="shared" si="21"/>
        <v>0</v>
      </c>
      <c r="K9" s="187">
        <f t="shared" si="21"/>
        <v>0</v>
      </c>
      <c r="L9" s="187">
        <f t="shared" si="21"/>
        <v>0</v>
      </c>
      <c r="M9" s="187">
        <f t="shared" si="21"/>
        <v>0</v>
      </c>
      <c r="N9" s="187">
        <f t="shared" si="21"/>
        <v>0</v>
      </c>
      <c r="O9" s="187">
        <f t="shared" si="21"/>
        <v>0</v>
      </c>
      <c r="P9" s="187">
        <f t="shared" si="21"/>
        <v>0</v>
      </c>
      <c r="Q9" s="187">
        <f t="shared" si="21"/>
        <v>0</v>
      </c>
      <c r="R9" s="187">
        <f t="shared" si="21"/>
        <v>0</v>
      </c>
      <c r="S9" s="187">
        <f t="shared" si="21"/>
        <v>0</v>
      </c>
      <c r="T9" s="187">
        <f t="shared" si="21"/>
        <v>0</v>
      </c>
      <c r="U9" s="187">
        <f t="shared" si="21"/>
        <v>0</v>
      </c>
      <c r="V9" s="187">
        <f t="shared" si="21"/>
        <v>0</v>
      </c>
      <c r="W9" s="187">
        <f t="shared" si="21"/>
        <v>0</v>
      </c>
      <c r="X9" s="187">
        <f t="shared" si="21"/>
        <v>0</v>
      </c>
      <c r="Y9" s="187">
        <f t="shared" si="21"/>
        <v>0</v>
      </c>
      <c r="Z9" s="187">
        <f t="shared" si="21"/>
        <v>0</v>
      </c>
      <c r="AA9" s="187">
        <f t="shared" si="21"/>
        <v>0</v>
      </c>
      <c r="AB9" s="187">
        <f t="shared" si="21"/>
        <v>0</v>
      </c>
      <c r="AC9" s="187">
        <f t="shared" si="21"/>
        <v>0</v>
      </c>
      <c r="AD9" s="187">
        <f t="shared" si="21"/>
        <v>0</v>
      </c>
      <c r="AE9" s="187">
        <f t="shared" si="21"/>
        <v>0</v>
      </c>
      <c r="AF9" s="187">
        <f>AF10+AF13</f>
        <v>0</v>
      </c>
      <c r="AG9" s="187">
        <f aca="true" t="shared" si="22" ref="AG9:AQ9">AG10+AG13</f>
        <v>0</v>
      </c>
      <c r="AH9" s="187">
        <f t="shared" si="22"/>
        <v>0</v>
      </c>
      <c r="AI9" s="187">
        <f t="shared" si="22"/>
        <v>0</v>
      </c>
      <c r="AJ9" s="187">
        <f t="shared" si="22"/>
        <v>0</v>
      </c>
      <c r="AK9" s="187">
        <f t="shared" si="22"/>
        <v>0</v>
      </c>
      <c r="AL9" s="187">
        <f t="shared" si="22"/>
        <v>0</v>
      </c>
      <c r="AM9" s="187">
        <f t="shared" si="22"/>
        <v>0</v>
      </c>
      <c r="AN9" s="187">
        <f t="shared" si="22"/>
        <v>0</v>
      </c>
      <c r="AO9" s="187">
        <f t="shared" si="22"/>
        <v>0</v>
      </c>
      <c r="AP9" s="187">
        <f t="shared" si="22"/>
        <v>0</v>
      </c>
      <c r="AQ9" s="187">
        <f t="shared" si="22"/>
        <v>0</v>
      </c>
      <c r="AR9" s="187">
        <f aca="true" t="shared" si="23" ref="AR9:AX9">AR10+AR13</f>
        <v>0</v>
      </c>
      <c r="AS9" s="187">
        <f t="shared" si="23"/>
        <v>0</v>
      </c>
      <c r="AT9" s="187">
        <f t="shared" si="23"/>
        <v>0</v>
      </c>
      <c r="AU9" s="187">
        <f t="shared" si="23"/>
        <v>0</v>
      </c>
      <c r="AV9" s="187">
        <f t="shared" si="23"/>
        <v>0</v>
      </c>
      <c r="AW9" s="187">
        <f t="shared" si="23"/>
        <v>0</v>
      </c>
      <c r="AX9" s="187">
        <f t="shared" si="23"/>
        <v>0</v>
      </c>
      <c r="AY9" s="187">
        <f aca="true" t="shared" si="24" ref="AY9:CM9">AY10+AY13</f>
        <v>0</v>
      </c>
      <c r="AZ9" s="187">
        <f t="shared" si="24"/>
        <v>0</v>
      </c>
      <c r="BA9" s="187">
        <f t="shared" si="24"/>
        <v>0</v>
      </c>
      <c r="BB9" s="187">
        <f t="shared" si="24"/>
        <v>0</v>
      </c>
      <c r="BC9" s="187">
        <f t="shared" si="24"/>
        <v>0</v>
      </c>
      <c r="BD9" s="187">
        <f t="shared" si="24"/>
        <v>0</v>
      </c>
      <c r="BE9" s="187">
        <f t="shared" si="24"/>
        <v>0</v>
      </c>
      <c r="BF9" s="187">
        <f t="shared" si="24"/>
        <v>0</v>
      </c>
      <c r="BG9" s="187">
        <f t="shared" si="24"/>
        <v>0</v>
      </c>
      <c r="BH9" s="187">
        <f t="shared" si="24"/>
        <v>0</v>
      </c>
      <c r="BI9" s="187">
        <f t="shared" si="24"/>
        <v>0</v>
      </c>
      <c r="BJ9" s="187">
        <f t="shared" si="24"/>
        <v>0</v>
      </c>
      <c r="BK9" s="187">
        <f t="shared" si="24"/>
        <v>0</v>
      </c>
      <c r="BL9" s="307">
        <f t="shared" si="24"/>
        <v>0</v>
      </c>
      <c r="BM9" s="307">
        <f aca="true" t="shared" si="25" ref="BM9:CG9">BM10+BM13</f>
        <v>0</v>
      </c>
      <c r="BN9" s="307">
        <f t="shared" si="25"/>
        <v>0</v>
      </c>
      <c r="BO9" s="300">
        <f t="shared" si="25"/>
        <v>0</v>
      </c>
      <c r="BP9" s="307">
        <f t="shared" si="25"/>
        <v>0</v>
      </c>
      <c r="BQ9" s="307">
        <f t="shared" si="25"/>
        <v>0</v>
      </c>
      <c r="BR9" s="307">
        <f t="shared" si="25"/>
        <v>0</v>
      </c>
      <c r="BS9" s="307">
        <f t="shared" si="25"/>
        <v>0</v>
      </c>
      <c r="BT9" s="307">
        <f t="shared" si="25"/>
        <v>0</v>
      </c>
      <c r="BU9" s="300">
        <f t="shared" si="25"/>
        <v>0</v>
      </c>
      <c r="BV9" s="307">
        <f t="shared" si="25"/>
        <v>0</v>
      </c>
      <c r="BW9" s="307">
        <f t="shared" si="25"/>
        <v>0</v>
      </c>
      <c r="BX9" s="307">
        <f t="shared" si="25"/>
        <v>0</v>
      </c>
      <c r="BY9" s="307">
        <f t="shared" si="25"/>
        <v>0</v>
      </c>
      <c r="BZ9" s="307">
        <f t="shared" si="25"/>
        <v>0</v>
      </c>
      <c r="CA9" s="300">
        <f t="shared" si="25"/>
        <v>0</v>
      </c>
      <c r="CB9" s="307">
        <f t="shared" si="25"/>
        <v>0</v>
      </c>
      <c r="CC9" s="307">
        <f t="shared" si="25"/>
        <v>0</v>
      </c>
      <c r="CD9" s="300">
        <f t="shared" si="25"/>
        <v>0</v>
      </c>
      <c r="CE9" s="307">
        <f t="shared" si="25"/>
        <v>0</v>
      </c>
      <c r="CF9" s="307">
        <f t="shared" si="25"/>
        <v>0</v>
      </c>
      <c r="CG9" s="300">
        <f t="shared" si="25"/>
        <v>0</v>
      </c>
      <c r="CH9" s="190">
        <f t="shared" si="24"/>
        <v>0</v>
      </c>
      <c r="CI9" s="187">
        <f t="shared" si="24"/>
        <v>0</v>
      </c>
      <c r="CJ9" s="187">
        <f t="shared" si="24"/>
        <v>0</v>
      </c>
      <c r="CK9" s="187">
        <f t="shared" si="24"/>
        <v>0</v>
      </c>
      <c r="CL9" s="187">
        <f t="shared" si="24"/>
        <v>0</v>
      </c>
      <c r="CM9" s="187">
        <f t="shared" si="24"/>
        <v>0</v>
      </c>
      <c r="CN9" s="187">
        <f>CN10+CN13</f>
        <v>0</v>
      </c>
      <c r="CO9" s="187">
        <f>CO10+CO13</f>
        <v>0</v>
      </c>
      <c r="CP9" s="187">
        <f>CP10+CP13</f>
        <v>0</v>
      </c>
    </row>
    <row r="10" spans="1:94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6" ref="L10:V10">L11</f>
        <v>0</v>
      </c>
      <c r="M10" s="166">
        <f t="shared" si="26"/>
        <v>0</v>
      </c>
      <c r="N10" s="166">
        <f t="shared" si="26"/>
        <v>0</v>
      </c>
      <c r="O10" s="166">
        <f t="shared" si="26"/>
        <v>0</v>
      </c>
      <c r="P10" s="166">
        <f t="shared" si="26"/>
        <v>0</v>
      </c>
      <c r="Q10" s="166">
        <f t="shared" si="26"/>
        <v>0</v>
      </c>
      <c r="R10" s="166">
        <f t="shared" si="26"/>
        <v>0</v>
      </c>
      <c r="S10" s="166">
        <f t="shared" si="26"/>
        <v>0</v>
      </c>
      <c r="T10" s="166">
        <f t="shared" si="26"/>
        <v>0</v>
      </c>
      <c r="U10" s="166">
        <f t="shared" si="26"/>
        <v>0</v>
      </c>
      <c r="V10" s="166">
        <f t="shared" si="26"/>
        <v>0</v>
      </c>
      <c r="W10" s="166">
        <f aca="true" t="shared" si="27" ref="W10:AB10">W11+W12</f>
        <v>0</v>
      </c>
      <c r="X10" s="155">
        <f t="shared" si="27"/>
        <v>0</v>
      </c>
      <c r="Y10" s="167">
        <f t="shared" si="27"/>
        <v>0</v>
      </c>
      <c r="Z10" s="166">
        <f t="shared" si="27"/>
        <v>0</v>
      </c>
      <c r="AA10" s="155">
        <f t="shared" si="27"/>
        <v>0</v>
      </c>
      <c r="AB10" s="167">
        <f t="shared" si="27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8" ref="AG10:AT10">AG11</f>
        <v>0</v>
      </c>
      <c r="AH10" s="166">
        <f t="shared" si="28"/>
        <v>0</v>
      </c>
      <c r="AI10" s="166">
        <f t="shared" si="28"/>
        <v>0</v>
      </c>
      <c r="AJ10" s="166">
        <f t="shared" si="28"/>
        <v>0</v>
      </c>
      <c r="AK10" s="166">
        <f t="shared" si="28"/>
        <v>0</v>
      </c>
      <c r="AL10" s="166">
        <f t="shared" si="28"/>
        <v>0</v>
      </c>
      <c r="AM10" s="166">
        <f t="shared" si="28"/>
        <v>0</v>
      </c>
      <c r="AN10" s="166">
        <f t="shared" si="28"/>
        <v>0</v>
      </c>
      <c r="AO10" s="166">
        <f t="shared" si="28"/>
        <v>0</v>
      </c>
      <c r="AP10" s="166">
        <f t="shared" si="28"/>
        <v>0</v>
      </c>
      <c r="AQ10" s="166">
        <f t="shared" si="28"/>
        <v>0</v>
      </c>
      <c r="AR10" s="166">
        <f t="shared" si="28"/>
        <v>0</v>
      </c>
      <c r="AS10" s="166">
        <f t="shared" si="28"/>
        <v>0</v>
      </c>
      <c r="AT10" s="166">
        <f t="shared" si="28"/>
        <v>0</v>
      </c>
      <c r="AU10" s="174">
        <f t="shared" si="10"/>
        <v>0</v>
      </c>
      <c r="AV10" s="156">
        <f aca="true" t="shared" si="29" ref="AV10:AV42">AG10+AJ10+AM10+AP10+AS10</f>
        <v>0</v>
      </c>
      <c r="AW10" s="175">
        <f t="shared" si="11"/>
        <v>0</v>
      </c>
      <c r="AX10" s="166">
        <f>AX11</f>
        <v>0</v>
      </c>
      <c r="AY10" s="166">
        <f>AY11</f>
        <v>0</v>
      </c>
      <c r="AZ10" s="166">
        <f>AZ11</f>
        <v>0</v>
      </c>
      <c r="BA10" s="166"/>
      <c r="BB10" s="155"/>
      <c r="BC10" s="167"/>
      <c r="BD10" s="166"/>
      <c r="BE10" s="155"/>
      <c r="BF10" s="167"/>
      <c r="BG10" s="166"/>
      <c r="BH10" s="155"/>
      <c r="BI10" s="167"/>
      <c r="BJ10" s="166"/>
      <c r="BK10" s="155"/>
      <c r="BL10" s="159"/>
      <c r="BM10" s="166">
        <f aca="true" t="shared" si="30" ref="BM10:CG10">BM11</f>
        <v>0</v>
      </c>
      <c r="BN10" s="166">
        <f t="shared" si="30"/>
        <v>0</v>
      </c>
      <c r="BO10" s="166">
        <f t="shared" si="30"/>
        <v>0</v>
      </c>
      <c r="BP10" s="166">
        <f t="shared" si="30"/>
        <v>0</v>
      </c>
      <c r="BQ10" s="166">
        <f t="shared" si="30"/>
        <v>0</v>
      </c>
      <c r="BR10" s="166">
        <f t="shared" si="30"/>
        <v>0</v>
      </c>
      <c r="BS10" s="166">
        <f t="shared" si="30"/>
        <v>0</v>
      </c>
      <c r="BT10" s="166">
        <f t="shared" si="30"/>
        <v>0</v>
      </c>
      <c r="BU10" s="166">
        <f t="shared" si="30"/>
        <v>0</v>
      </c>
      <c r="BV10" s="166">
        <f t="shared" si="30"/>
        <v>0</v>
      </c>
      <c r="BW10" s="166">
        <f t="shared" si="30"/>
        <v>0</v>
      </c>
      <c r="BX10" s="166">
        <f t="shared" si="30"/>
        <v>0</v>
      </c>
      <c r="BY10" s="166">
        <f t="shared" si="30"/>
        <v>0</v>
      </c>
      <c r="BZ10" s="166">
        <f t="shared" si="30"/>
        <v>0</v>
      </c>
      <c r="CA10" s="166">
        <f t="shared" si="30"/>
        <v>0</v>
      </c>
      <c r="CB10" s="166">
        <f t="shared" si="30"/>
        <v>0</v>
      </c>
      <c r="CC10" s="166">
        <f t="shared" si="30"/>
        <v>0</v>
      </c>
      <c r="CD10" s="166">
        <f t="shared" si="30"/>
        <v>0</v>
      </c>
      <c r="CE10" s="166">
        <f t="shared" si="30"/>
        <v>0</v>
      </c>
      <c r="CF10" s="166">
        <f t="shared" si="30"/>
        <v>0</v>
      </c>
      <c r="CG10" s="301">
        <f t="shared" si="30"/>
        <v>0</v>
      </c>
      <c r="CH10" s="184"/>
      <c r="CI10" s="155"/>
      <c r="CJ10" s="159"/>
      <c r="CK10" s="166"/>
      <c r="CL10" s="166"/>
      <c r="CM10" s="301"/>
      <c r="CN10" s="284">
        <f>AC10+AU10+AX10+BA10+BD10+BG10+BJ10+CH10</f>
        <v>0</v>
      </c>
      <c r="CO10" s="284">
        <f>AD10+AV10+AY10+BB10+BE10+BH10+BK10+CI10</f>
        <v>0</v>
      </c>
      <c r="CP10" s="284">
        <f>AE10+AW10+AZ10+BC10+BF10+BI10+BL10+CJ10</f>
        <v>0</v>
      </c>
    </row>
    <row r="11" spans="1:94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9"/>
      <c r="AR11" s="168"/>
      <c r="AS11" s="158"/>
      <c r="AT11" s="169"/>
      <c r="AU11" s="156">
        <f>AF11+AI11+AL11+AO11+AR11</f>
        <v>0</v>
      </c>
      <c r="AV11" s="156">
        <f t="shared" si="29"/>
        <v>0</v>
      </c>
      <c r="AW11" s="175">
        <f t="shared" si="11"/>
        <v>0</v>
      </c>
      <c r="AX11" s="168"/>
      <c r="AY11" s="158"/>
      <c r="AZ11" s="169"/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0"/>
      <c r="BM11" s="168"/>
      <c r="BN11" s="158"/>
      <c r="BO11" s="169"/>
      <c r="BP11" s="168"/>
      <c r="BQ11" s="158"/>
      <c r="BR11" s="160"/>
      <c r="BS11" s="168"/>
      <c r="BT11" s="158"/>
      <c r="BU11" s="169"/>
      <c r="BV11" s="168"/>
      <c r="BW11" s="158"/>
      <c r="BX11" s="160"/>
      <c r="BY11" s="168"/>
      <c r="BZ11" s="158"/>
      <c r="CA11" s="169"/>
      <c r="CB11" s="168"/>
      <c r="CC11" s="158"/>
      <c r="CD11" s="169"/>
      <c r="CE11" s="168">
        <f>BM11+BP11+BS11+BV11+BY11+CB11</f>
        <v>0</v>
      </c>
      <c r="CF11" s="168">
        <f>BN11+BQ11+BT11+BW11+BZ11+CC11</f>
        <v>0</v>
      </c>
      <c r="CG11" s="316">
        <f>BO11+BR11+BU11+BX11+CA11+CD11</f>
        <v>0</v>
      </c>
      <c r="CH11" s="185"/>
      <c r="CI11" s="158"/>
      <c r="CJ11" s="160"/>
      <c r="CK11" s="168"/>
      <c r="CL11" s="158"/>
      <c r="CM11" s="169"/>
      <c r="CN11" s="284">
        <f>AC11+AU11+AX11+BA11+BD11+BG11+BJ11+CH11+CK11</f>
        <v>0</v>
      </c>
      <c r="CO11" s="157">
        <f>AD11+AV11+AY11+BB11+BE11+BH11+BK11+CI11+CL11</f>
        <v>0</v>
      </c>
      <c r="CP11" s="161">
        <f>AE11+AW11+AZ11+BC11+BF11+BI11+BL11</f>
        <v>0</v>
      </c>
    </row>
    <row r="12" spans="1:94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9"/>
      <c r="AR12" s="168"/>
      <c r="AS12" s="158"/>
      <c r="AT12" s="169"/>
      <c r="AU12" s="174">
        <f t="shared" si="10"/>
        <v>0</v>
      </c>
      <c r="AV12" s="156">
        <f t="shared" si="29"/>
        <v>0</v>
      </c>
      <c r="AW12" s="175">
        <f t="shared" si="11"/>
        <v>0</v>
      </c>
      <c r="AX12" s="168"/>
      <c r="AY12" s="158"/>
      <c r="AZ12" s="169"/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0"/>
      <c r="BM12" s="168"/>
      <c r="BN12" s="158"/>
      <c r="BO12" s="169"/>
      <c r="BP12" s="168"/>
      <c r="BQ12" s="158"/>
      <c r="BR12" s="160"/>
      <c r="BS12" s="168"/>
      <c r="BT12" s="158"/>
      <c r="BU12" s="169"/>
      <c r="BV12" s="168"/>
      <c r="BW12" s="158"/>
      <c r="BX12" s="160"/>
      <c r="BY12" s="168"/>
      <c r="BZ12" s="158"/>
      <c r="CA12" s="169"/>
      <c r="CB12" s="168"/>
      <c r="CC12" s="158"/>
      <c r="CD12" s="169"/>
      <c r="CE12" s="168"/>
      <c r="CF12" s="158"/>
      <c r="CG12" s="169"/>
      <c r="CH12" s="185"/>
      <c r="CI12" s="158"/>
      <c r="CJ12" s="160"/>
      <c r="CK12" s="168"/>
      <c r="CL12" s="158"/>
      <c r="CM12" s="169"/>
      <c r="CN12" s="284">
        <f>AC12+AU12+AX12+BA12+BD12+BG12+BJ12</f>
        <v>0</v>
      </c>
      <c r="CO12" s="157">
        <f>AD12+AV12+AY12+BB12+BE12+BH12+BK12</f>
        <v>0</v>
      </c>
      <c r="CP12" s="161">
        <f>AE12+AW12+AZ12+BC12+BF12+BI12+BL12</f>
        <v>0</v>
      </c>
    </row>
    <row r="13" spans="1:94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0"/>
      <c r="AR13" s="198"/>
      <c r="AS13" s="199"/>
      <c r="AT13" s="200"/>
      <c r="AU13" s="192">
        <f t="shared" si="10"/>
        <v>0</v>
      </c>
      <c r="AV13" s="193">
        <f t="shared" si="29"/>
        <v>0</v>
      </c>
      <c r="AW13" s="194">
        <f t="shared" si="11"/>
        <v>0</v>
      </c>
      <c r="AX13" s="198"/>
      <c r="AY13" s="199"/>
      <c r="AZ13" s="200"/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2"/>
      <c r="BM13" s="311"/>
      <c r="BN13" s="202"/>
      <c r="BO13" s="200"/>
      <c r="BP13" s="311"/>
      <c r="BQ13" s="202"/>
      <c r="BR13" s="202"/>
      <c r="BS13" s="311"/>
      <c r="BT13" s="202"/>
      <c r="BU13" s="200"/>
      <c r="BV13" s="311"/>
      <c r="BW13" s="202"/>
      <c r="BX13" s="202"/>
      <c r="BY13" s="311"/>
      <c r="BZ13" s="202"/>
      <c r="CA13" s="200"/>
      <c r="CB13" s="311"/>
      <c r="CC13" s="202"/>
      <c r="CD13" s="200"/>
      <c r="CE13" s="198">
        <f>BM13+BP13+BS13+BV13+BY13+CB13</f>
        <v>0</v>
      </c>
      <c r="CF13" s="198">
        <f>BN13+BQ13+BT13+BW13+BZ13+CC13</f>
        <v>0</v>
      </c>
      <c r="CG13" s="198">
        <f>BO13+BR13+BU13+BX13+CA13+CD13</f>
        <v>0</v>
      </c>
      <c r="CH13" s="201"/>
      <c r="CI13" s="199"/>
      <c r="CJ13" s="202"/>
      <c r="CK13" s="198"/>
      <c r="CL13" s="199"/>
      <c r="CM13" s="200"/>
      <c r="CN13" s="283">
        <f>AC13+AU13+AX13+BA13+BD13+BG13+BJ13+CH13+CK13</f>
        <v>0</v>
      </c>
      <c r="CO13" s="283">
        <f>AD13+AV13+AY13+BB13+BE13+BH13+BK13+CI13+CL13</f>
        <v>0</v>
      </c>
      <c r="CP13" s="283">
        <f>AE13+AW13+AZ13+BC13+BF13+BI13+BL13+CJ13</f>
        <v>0</v>
      </c>
    </row>
    <row r="14" spans="1:94" ht="14.25">
      <c r="A14" s="197" t="s">
        <v>222</v>
      </c>
      <c r="B14" s="187">
        <f>B15+B16+B17+B18+B24+B25+B26+B34</f>
        <v>285309.52</v>
      </c>
      <c r="C14" s="187">
        <f aca="true" t="shared" si="31" ref="C14:AE14">C15+C16+C17+C18+C24+C25+C26+C34</f>
        <v>144698.24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30398</v>
      </c>
      <c r="I14" s="187">
        <f t="shared" si="31"/>
        <v>0</v>
      </c>
      <c r="J14" s="187">
        <f t="shared" si="31"/>
        <v>0</v>
      </c>
      <c r="K14" s="187">
        <f t="shared" si="31"/>
        <v>0</v>
      </c>
      <c r="L14" s="187">
        <f t="shared" si="31"/>
        <v>0</v>
      </c>
      <c r="M14" s="187">
        <f t="shared" si="31"/>
        <v>0</v>
      </c>
      <c r="N14" s="187">
        <f t="shared" si="31"/>
        <v>45105</v>
      </c>
      <c r="O14" s="187">
        <f t="shared" si="31"/>
        <v>282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21944.84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7400.1</v>
      </c>
      <c r="AA14" s="187">
        <f t="shared" si="31"/>
        <v>7400.1</v>
      </c>
      <c r="AB14" s="187">
        <f t="shared" si="31"/>
        <v>0</v>
      </c>
      <c r="AC14" s="187">
        <f t="shared" si="31"/>
        <v>390157.46</v>
      </c>
      <c r="AD14" s="187">
        <f t="shared" si="31"/>
        <v>152380.34</v>
      </c>
      <c r="AE14" s="187">
        <f t="shared" si="31"/>
        <v>0</v>
      </c>
      <c r="AF14" s="187">
        <f>AF15+AF16+AF17+AF18+AF24+AF25+AF26+AF34</f>
        <v>538404.6</v>
      </c>
      <c r="AG14" s="187">
        <f>AG15+AG16+AG17+AG18+AG24+AG25+AG26+AG34</f>
        <v>292242.42000000004</v>
      </c>
      <c r="AH14" s="189">
        <f>SUM(AH15:AH23)</f>
        <v>0</v>
      </c>
      <c r="AI14" s="187">
        <f aca="true" t="shared" si="32" ref="AI14:AN14">SUM(AI15:AI23)</f>
        <v>10899.08</v>
      </c>
      <c r="AJ14" s="188">
        <f t="shared" si="32"/>
        <v>0</v>
      </c>
      <c r="AK14" s="189">
        <f t="shared" si="32"/>
        <v>0</v>
      </c>
      <c r="AL14" s="187">
        <f t="shared" si="32"/>
        <v>34058.72</v>
      </c>
      <c r="AM14" s="188">
        <f t="shared" si="32"/>
        <v>34058.72</v>
      </c>
      <c r="AN14" s="189">
        <f t="shared" si="32"/>
        <v>0</v>
      </c>
      <c r="AO14" s="187">
        <f>SUM(AO15:AO23)+AO24+AO25+AO26+AO34</f>
        <v>2200</v>
      </c>
      <c r="AP14" s="187">
        <f>SUM(AP15:AP23)+AP24+AP25+AP26+AP34</f>
        <v>2200</v>
      </c>
      <c r="AQ14" s="189">
        <f>SUM(AQ15:AQ23)</f>
        <v>0</v>
      </c>
      <c r="AR14" s="187">
        <f>SUM(AR15:AR23)+AR24+AR25+AR26+AR34</f>
        <v>8700</v>
      </c>
      <c r="AS14" s="188">
        <f>AS15+AS16+AS17+AS18+AS24+AS25+AS26+AS34</f>
        <v>5848.4</v>
      </c>
      <c r="AT14" s="189">
        <f>SUM(AT15:AT23)</f>
        <v>0</v>
      </c>
      <c r="AU14" s="192">
        <f t="shared" si="10"/>
        <v>594262.3999999999</v>
      </c>
      <c r="AV14" s="193">
        <f t="shared" si="29"/>
        <v>334349.54000000004</v>
      </c>
      <c r="AW14" s="194">
        <f t="shared" si="11"/>
        <v>0</v>
      </c>
      <c r="AX14" s="187">
        <f>AX15+AX16+AX17+AX18+AX24+AX25+AX26+AX34</f>
        <v>0</v>
      </c>
      <c r="AY14" s="187">
        <f aca="true" t="shared" si="33" ref="AY14:CP14">AY15+AY16+AY17+AY18+AY24+AY25+AY26+AY34</f>
        <v>0</v>
      </c>
      <c r="AZ14" s="187">
        <f t="shared" si="33"/>
        <v>0</v>
      </c>
      <c r="BA14" s="187">
        <f t="shared" si="33"/>
        <v>8275</v>
      </c>
      <c r="BB14" s="187">
        <f t="shared" si="33"/>
        <v>0</v>
      </c>
      <c r="BC14" s="187">
        <f t="shared" si="33"/>
        <v>0</v>
      </c>
      <c r="BD14" s="187">
        <f t="shared" si="33"/>
        <v>28556.52</v>
      </c>
      <c r="BE14" s="187">
        <f t="shared" si="33"/>
        <v>12710.02</v>
      </c>
      <c r="BF14" s="187">
        <f t="shared" si="33"/>
        <v>0</v>
      </c>
      <c r="BG14" s="187">
        <f t="shared" si="33"/>
        <v>0</v>
      </c>
      <c r="BH14" s="187">
        <f t="shared" si="33"/>
        <v>0</v>
      </c>
      <c r="BI14" s="187">
        <f t="shared" si="33"/>
        <v>0</v>
      </c>
      <c r="BJ14" s="187">
        <f t="shared" si="33"/>
        <v>0</v>
      </c>
      <c r="BK14" s="187">
        <f t="shared" si="33"/>
        <v>0</v>
      </c>
      <c r="BL14" s="307">
        <f t="shared" si="33"/>
        <v>0</v>
      </c>
      <c r="BM14" s="307">
        <f aca="true" t="shared" si="34" ref="BM14:CG14">BM15+BM16+BM17+BM18+BM24+BM25+BM26+BM34</f>
        <v>0</v>
      </c>
      <c r="BN14" s="307">
        <f t="shared" si="34"/>
        <v>0</v>
      </c>
      <c r="BO14" s="300">
        <f t="shared" si="34"/>
        <v>0</v>
      </c>
      <c r="BP14" s="307">
        <f t="shared" si="34"/>
        <v>18000</v>
      </c>
      <c r="BQ14" s="307">
        <f t="shared" si="34"/>
        <v>0</v>
      </c>
      <c r="BR14" s="307">
        <f t="shared" si="34"/>
        <v>0</v>
      </c>
      <c r="BS14" s="307">
        <f t="shared" si="34"/>
        <v>0</v>
      </c>
      <c r="BT14" s="307">
        <f t="shared" si="34"/>
        <v>0</v>
      </c>
      <c r="BU14" s="300">
        <f t="shared" si="34"/>
        <v>0</v>
      </c>
      <c r="BV14" s="307">
        <f t="shared" si="34"/>
        <v>580.5</v>
      </c>
      <c r="BW14" s="307">
        <f t="shared" si="34"/>
        <v>216.8</v>
      </c>
      <c r="BX14" s="307">
        <f t="shared" si="34"/>
        <v>0</v>
      </c>
      <c r="BY14" s="307">
        <f t="shared" si="34"/>
        <v>0</v>
      </c>
      <c r="BZ14" s="307">
        <f t="shared" si="34"/>
        <v>0</v>
      </c>
      <c r="CA14" s="300">
        <f t="shared" si="34"/>
        <v>0</v>
      </c>
      <c r="CB14" s="307">
        <f t="shared" si="34"/>
        <v>23000</v>
      </c>
      <c r="CC14" s="307">
        <f t="shared" si="34"/>
        <v>0</v>
      </c>
      <c r="CD14" s="300">
        <f t="shared" si="34"/>
        <v>0</v>
      </c>
      <c r="CE14" s="307">
        <f t="shared" si="34"/>
        <v>41580.5</v>
      </c>
      <c r="CF14" s="307">
        <f t="shared" si="34"/>
        <v>216.8</v>
      </c>
      <c r="CG14" s="300">
        <f t="shared" si="34"/>
        <v>0</v>
      </c>
      <c r="CH14" s="190">
        <f t="shared" si="33"/>
        <v>0</v>
      </c>
      <c r="CI14" s="187">
        <f t="shared" si="33"/>
        <v>0</v>
      </c>
      <c r="CJ14" s="187">
        <f t="shared" si="33"/>
        <v>0</v>
      </c>
      <c r="CK14" s="187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1021251.3799999999</v>
      </c>
      <c r="CO14" s="187">
        <f t="shared" si="33"/>
        <v>499439.90000000014</v>
      </c>
      <c r="CP14" s="187">
        <f t="shared" si="33"/>
        <v>0</v>
      </c>
    </row>
    <row r="15" spans="1:94" ht="15">
      <c r="A15" s="186" t="s">
        <v>321</v>
      </c>
      <c r="B15" s="168">
        <v>209324.44</v>
      </c>
      <c r="C15" s="158">
        <v>70256.81</v>
      </c>
      <c r="D15" s="169"/>
      <c r="E15" s="168"/>
      <c r="F15" s="158"/>
      <c r="G15" s="169"/>
      <c r="H15" s="168">
        <v>30398</v>
      </c>
      <c r="I15" s="158"/>
      <c r="J15" s="169"/>
      <c r="K15" s="168"/>
      <c r="L15" s="158"/>
      <c r="M15" s="169"/>
      <c r="N15" s="168">
        <v>44823</v>
      </c>
      <c r="O15" s="158"/>
      <c r="P15" s="169"/>
      <c r="Q15" s="185"/>
      <c r="R15" s="158"/>
      <c r="S15" s="160"/>
      <c r="T15" s="168">
        <v>21944.84</v>
      </c>
      <c r="U15" s="158"/>
      <c r="V15" s="169"/>
      <c r="W15" s="168"/>
      <c r="X15" s="158"/>
      <c r="Y15" s="169"/>
      <c r="Z15" s="168">
        <v>4990.1</v>
      </c>
      <c r="AA15" s="158">
        <v>4990.1</v>
      </c>
      <c r="AB15" s="169"/>
      <c r="AC15" s="174">
        <f t="shared" si="7"/>
        <v>311480.38</v>
      </c>
      <c r="AD15" s="156">
        <f t="shared" si="8"/>
        <v>75246.91</v>
      </c>
      <c r="AE15" s="175">
        <f t="shared" si="9"/>
        <v>0</v>
      </c>
      <c r="AF15" s="168">
        <v>524309.2</v>
      </c>
      <c r="AG15" s="158">
        <v>278269.59</v>
      </c>
      <c r="AH15" s="169"/>
      <c r="AI15" s="168">
        <v>10899.08</v>
      </c>
      <c r="AJ15" s="158"/>
      <c r="AK15" s="169"/>
      <c r="AL15" s="168">
        <v>34058.72</v>
      </c>
      <c r="AM15" s="158">
        <v>34058.72</v>
      </c>
      <c r="AN15" s="169"/>
      <c r="AO15" s="168">
        <v>2200</v>
      </c>
      <c r="AP15" s="158">
        <v>2200</v>
      </c>
      <c r="AQ15" s="169"/>
      <c r="AR15" s="168">
        <v>8700</v>
      </c>
      <c r="AS15" s="158">
        <v>5848.4</v>
      </c>
      <c r="AT15" s="169"/>
      <c r="AU15" s="174">
        <f t="shared" si="10"/>
        <v>580166.9999999999</v>
      </c>
      <c r="AV15" s="156">
        <f t="shared" si="29"/>
        <v>320376.7100000001</v>
      </c>
      <c r="AW15" s="175">
        <f t="shared" si="11"/>
        <v>0</v>
      </c>
      <c r="AX15" s="168"/>
      <c r="AY15" s="158"/>
      <c r="AZ15" s="169"/>
      <c r="BA15" s="168">
        <v>8275</v>
      </c>
      <c r="BB15" s="158"/>
      <c r="BC15" s="169"/>
      <c r="BD15" s="168">
        <v>28046.52</v>
      </c>
      <c r="BE15" s="158">
        <v>12200.02</v>
      </c>
      <c r="BF15" s="169"/>
      <c r="BG15" s="168"/>
      <c r="BH15" s="158"/>
      <c r="BI15" s="169"/>
      <c r="BJ15" s="168"/>
      <c r="BK15" s="158"/>
      <c r="BL15" s="160"/>
      <c r="BM15" s="168"/>
      <c r="BN15" s="158"/>
      <c r="BO15" s="169"/>
      <c r="BP15" s="168">
        <v>18000</v>
      </c>
      <c r="BQ15" s="158"/>
      <c r="BR15" s="160"/>
      <c r="BS15" s="168"/>
      <c r="BT15" s="158"/>
      <c r="BU15" s="169"/>
      <c r="BV15" s="168">
        <v>580.5</v>
      </c>
      <c r="BW15" s="158">
        <v>216.8</v>
      </c>
      <c r="BX15" s="160"/>
      <c r="BY15" s="168"/>
      <c r="BZ15" s="158"/>
      <c r="CA15" s="169"/>
      <c r="CB15" s="168">
        <v>23000</v>
      </c>
      <c r="CC15" s="158"/>
      <c r="CD15" s="169"/>
      <c r="CE15" s="168">
        <f>BM15+BP15+BS15+BV15+BY15+CB15</f>
        <v>41580.5</v>
      </c>
      <c r="CF15" s="168">
        <f aca="true" t="shared" si="35" ref="CF15:CG24">BN15+BQ15+BT15+BW15+BZ15+CC15</f>
        <v>216.8</v>
      </c>
      <c r="CG15" s="316">
        <f t="shared" si="35"/>
        <v>0</v>
      </c>
      <c r="CH15" s="185"/>
      <c r="CI15" s="158"/>
      <c r="CJ15" s="160"/>
      <c r="CK15" s="168"/>
      <c r="CL15" s="158"/>
      <c r="CM15" s="169"/>
      <c r="CN15" s="284">
        <f aca="true" t="shared" si="36" ref="CN15:CN24">AC15+AU15+AX15+BA15+BD15+BG15+BJ15+CH15+CK15</f>
        <v>927968.8999999999</v>
      </c>
      <c r="CO15" s="284">
        <f aca="true" t="shared" si="37" ref="CO15:CO24">AD15+AV15+AY15+BB15+BE15+BH15+BK15+CI15+CL15</f>
        <v>407823.64000000013</v>
      </c>
      <c r="CP15" s="284">
        <f aca="true" t="shared" si="38" ref="CP15:CP24">AE15+AW15+AZ15+BC15+BF15+BI15+BL15+CJ15</f>
        <v>0</v>
      </c>
    </row>
    <row r="16" spans="1:94" ht="15">
      <c r="A16" s="186" t="s">
        <v>322</v>
      </c>
      <c r="B16" s="168">
        <v>1618.92</v>
      </c>
      <c r="C16" s="158">
        <v>75.27</v>
      </c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>
        <v>205</v>
      </c>
      <c r="AA16" s="158">
        <v>205</v>
      </c>
      <c r="AB16" s="169"/>
      <c r="AC16" s="174">
        <f t="shared" si="7"/>
        <v>1823.92</v>
      </c>
      <c r="AD16" s="156">
        <f t="shared" si="8"/>
        <v>280.27</v>
      </c>
      <c r="AE16" s="175"/>
      <c r="AF16" s="168">
        <v>180.4</v>
      </c>
      <c r="AG16" s="158">
        <v>57.83</v>
      </c>
      <c r="AH16" s="169"/>
      <c r="AI16" s="168"/>
      <c r="AJ16" s="158"/>
      <c r="AK16" s="169"/>
      <c r="AL16" s="168"/>
      <c r="AM16" s="158"/>
      <c r="AN16" s="169"/>
      <c r="AO16" s="168"/>
      <c r="AP16" s="158"/>
      <c r="AQ16" s="169"/>
      <c r="AR16" s="168"/>
      <c r="AS16" s="158"/>
      <c r="AT16" s="169"/>
      <c r="AU16" s="174">
        <f t="shared" si="10"/>
        <v>180.4</v>
      </c>
      <c r="AV16" s="156">
        <f t="shared" si="29"/>
        <v>57.83</v>
      </c>
      <c r="AW16" s="175">
        <f t="shared" si="11"/>
        <v>0</v>
      </c>
      <c r="AX16" s="168"/>
      <c r="AY16" s="158"/>
      <c r="AZ16" s="169"/>
      <c r="BA16" s="168"/>
      <c r="BB16" s="158"/>
      <c r="BC16" s="169"/>
      <c r="BD16" s="168">
        <v>510</v>
      </c>
      <c r="BE16" s="158">
        <v>510</v>
      </c>
      <c r="BF16" s="169"/>
      <c r="BG16" s="168"/>
      <c r="BH16" s="158"/>
      <c r="BI16" s="169"/>
      <c r="BJ16" s="168"/>
      <c r="BK16" s="158"/>
      <c r="BL16" s="160"/>
      <c r="BM16" s="168"/>
      <c r="BN16" s="158"/>
      <c r="BO16" s="169"/>
      <c r="BP16" s="168"/>
      <c r="BQ16" s="158"/>
      <c r="BR16" s="160"/>
      <c r="BS16" s="168"/>
      <c r="BT16" s="158"/>
      <c r="BU16" s="169"/>
      <c r="BV16" s="168"/>
      <c r="BW16" s="158"/>
      <c r="BX16" s="160"/>
      <c r="BY16" s="168"/>
      <c r="BZ16" s="158"/>
      <c r="CA16" s="169"/>
      <c r="CB16" s="168"/>
      <c r="CC16" s="158"/>
      <c r="CD16" s="169"/>
      <c r="CE16" s="168">
        <f aca="true" t="shared" si="39" ref="CE16:CE24">BM16+BP16+BS16+BV16+BY16+CB16</f>
        <v>0</v>
      </c>
      <c r="CF16" s="168">
        <f t="shared" si="35"/>
        <v>0</v>
      </c>
      <c r="CG16" s="316">
        <f t="shared" si="35"/>
        <v>0</v>
      </c>
      <c r="CH16" s="185"/>
      <c r="CI16" s="158"/>
      <c r="CJ16" s="160"/>
      <c r="CK16" s="168"/>
      <c r="CL16" s="158"/>
      <c r="CM16" s="169"/>
      <c r="CN16" s="284">
        <f t="shared" si="36"/>
        <v>2514.32</v>
      </c>
      <c r="CO16" s="284">
        <f t="shared" si="37"/>
        <v>848.0999999999999</v>
      </c>
      <c r="CP16" s="284">
        <f t="shared" si="38"/>
        <v>0</v>
      </c>
    </row>
    <row r="17" spans="1:94" ht="15">
      <c r="A17" s="186" t="s">
        <v>323</v>
      </c>
      <c r="B17" s="168">
        <v>60530.26</v>
      </c>
      <c r="C17" s="158">
        <v>60530.26</v>
      </c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60530.26</v>
      </c>
      <c r="AD17" s="156">
        <f t="shared" si="8"/>
        <v>60530.26</v>
      </c>
      <c r="AE17" s="175">
        <f t="shared" si="9"/>
        <v>0</v>
      </c>
      <c r="AF17" s="168">
        <v>13915</v>
      </c>
      <c r="AG17" s="158">
        <v>13915</v>
      </c>
      <c r="AH17" s="169"/>
      <c r="AI17" s="168"/>
      <c r="AJ17" s="158"/>
      <c r="AK17" s="169"/>
      <c r="AL17" s="168"/>
      <c r="AM17" s="158"/>
      <c r="AN17" s="169"/>
      <c r="AO17" s="168"/>
      <c r="AP17" s="158"/>
      <c r="AQ17" s="169"/>
      <c r="AR17" s="168"/>
      <c r="AS17" s="158"/>
      <c r="AT17" s="169"/>
      <c r="AU17" s="174">
        <f t="shared" si="10"/>
        <v>13915</v>
      </c>
      <c r="AV17" s="156">
        <f t="shared" si="29"/>
        <v>13915</v>
      </c>
      <c r="AW17" s="175">
        <f t="shared" si="11"/>
        <v>0</v>
      </c>
      <c r="AX17" s="168"/>
      <c r="AY17" s="158"/>
      <c r="AZ17" s="169"/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0"/>
      <c r="BM17" s="168"/>
      <c r="BN17" s="158"/>
      <c r="BO17" s="169"/>
      <c r="BP17" s="168"/>
      <c r="BQ17" s="158"/>
      <c r="BR17" s="160"/>
      <c r="BS17" s="168"/>
      <c r="BT17" s="158"/>
      <c r="BU17" s="169"/>
      <c r="BV17" s="168"/>
      <c r="BW17" s="158"/>
      <c r="BX17" s="160"/>
      <c r="BY17" s="168"/>
      <c r="BZ17" s="158"/>
      <c r="CA17" s="169"/>
      <c r="CB17" s="168"/>
      <c r="CC17" s="158"/>
      <c r="CD17" s="169"/>
      <c r="CE17" s="168">
        <f t="shared" si="39"/>
        <v>0</v>
      </c>
      <c r="CF17" s="168">
        <f t="shared" si="35"/>
        <v>0</v>
      </c>
      <c r="CG17" s="316">
        <f t="shared" si="35"/>
        <v>0</v>
      </c>
      <c r="CH17" s="185"/>
      <c r="CI17" s="158"/>
      <c r="CJ17" s="160"/>
      <c r="CK17" s="168"/>
      <c r="CL17" s="158"/>
      <c r="CM17" s="169"/>
      <c r="CN17" s="284">
        <f t="shared" si="36"/>
        <v>74445.26000000001</v>
      </c>
      <c r="CO17" s="284">
        <f t="shared" si="37"/>
        <v>74445.26000000001</v>
      </c>
      <c r="CP17" s="284">
        <f t="shared" si="38"/>
        <v>0</v>
      </c>
    </row>
    <row r="18" spans="1:94" ht="15">
      <c r="A18" s="186" t="s">
        <v>324</v>
      </c>
      <c r="B18" s="168">
        <v>13835.9</v>
      </c>
      <c r="C18" s="158">
        <v>13835.9</v>
      </c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>
        <v>2205</v>
      </c>
      <c r="AA18" s="158">
        <v>2205</v>
      </c>
      <c r="AB18" s="169"/>
      <c r="AC18" s="174">
        <f t="shared" si="7"/>
        <v>16040.9</v>
      </c>
      <c r="AD18" s="156">
        <f t="shared" si="8"/>
        <v>16040.9</v>
      </c>
      <c r="AE18" s="175">
        <f t="shared" si="9"/>
        <v>0</v>
      </c>
      <c r="AF18" s="168"/>
      <c r="AG18" s="158"/>
      <c r="AH18" s="169"/>
      <c r="AI18" s="168"/>
      <c r="AJ18" s="158"/>
      <c r="AK18" s="169"/>
      <c r="AL18" s="168"/>
      <c r="AM18" s="158"/>
      <c r="AN18" s="169"/>
      <c r="AO18" s="168"/>
      <c r="AP18" s="158"/>
      <c r="AQ18" s="169"/>
      <c r="AR18" s="168"/>
      <c r="AS18" s="158"/>
      <c r="AT18" s="169"/>
      <c r="AU18" s="174">
        <f t="shared" si="10"/>
        <v>0</v>
      </c>
      <c r="AV18" s="156">
        <f t="shared" si="29"/>
        <v>0</v>
      </c>
      <c r="AW18" s="175">
        <f t="shared" si="11"/>
        <v>0</v>
      </c>
      <c r="AX18" s="168"/>
      <c r="AY18" s="158"/>
      <c r="AZ18" s="169"/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0"/>
      <c r="BM18" s="168"/>
      <c r="BN18" s="158"/>
      <c r="BO18" s="169"/>
      <c r="BP18" s="168"/>
      <c r="BQ18" s="158"/>
      <c r="BR18" s="160"/>
      <c r="BS18" s="168"/>
      <c r="BT18" s="158"/>
      <c r="BU18" s="169"/>
      <c r="BV18" s="168"/>
      <c r="BW18" s="158"/>
      <c r="BX18" s="160"/>
      <c r="BY18" s="168"/>
      <c r="BZ18" s="158"/>
      <c r="CA18" s="169"/>
      <c r="CB18" s="168"/>
      <c r="CC18" s="158"/>
      <c r="CD18" s="169"/>
      <c r="CE18" s="168">
        <f t="shared" si="39"/>
        <v>0</v>
      </c>
      <c r="CF18" s="168">
        <f t="shared" si="35"/>
        <v>0</v>
      </c>
      <c r="CG18" s="316">
        <f t="shared" si="35"/>
        <v>0</v>
      </c>
      <c r="CH18" s="185"/>
      <c r="CI18" s="158"/>
      <c r="CJ18" s="160"/>
      <c r="CK18" s="168"/>
      <c r="CL18" s="158"/>
      <c r="CM18" s="169"/>
      <c r="CN18" s="284">
        <f t="shared" si="36"/>
        <v>16040.9</v>
      </c>
      <c r="CO18" s="284">
        <f t="shared" si="37"/>
        <v>16040.9</v>
      </c>
      <c r="CP18" s="284">
        <f t="shared" si="38"/>
        <v>0</v>
      </c>
    </row>
    <row r="19" spans="1:94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9"/>
      <c r="AR19" s="168"/>
      <c r="AS19" s="158"/>
      <c r="AT19" s="169"/>
      <c r="AU19" s="174">
        <f t="shared" si="10"/>
        <v>0</v>
      </c>
      <c r="AV19" s="156">
        <f t="shared" si="29"/>
        <v>0</v>
      </c>
      <c r="AW19" s="175">
        <f t="shared" si="11"/>
        <v>0</v>
      </c>
      <c r="AX19" s="168"/>
      <c r="AY19" s="158"/>
      <c r="AZ19" s="169"/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0"/>
      <c r="BM19" s="168"/>
      <c r="BN19" s="158"/>
      <c r="BO19" s="169"/>
      <c r="BP19" s="168"/>
      <c r="BQ19" s="158"/>
      <c r="BR19" s="160"/>
      <c r="BS19" s="168"/>
      <c r="BT19" s="158"/>
      <c r="BU19" s="169"/>
      <c r="BV19" s="168"/>
      <c r="BW19" s="158"/>
      <c r="BX19" s="160"/>
      <c r="BY19" s="168"/>
      <c r="BZ19" s="158"/>
      <c r="CA19" s="169"/>
      <c r="CB19" s="168"/>
      <c r="CC19" s="158"/>
      <c r="CD19" s="169"/>
      <c r="CE19" s="168">
        <f t="shared" si="39"/>
        <v>0</v>
      </c>
      <c r="CF19" s="168">
        <f t="shared" si="35"/>
        <v>0</v>
      </c>
      <c r="CG19" s="316">
        <f t="shared" si="35"/>
        <v>0</v>
      </c>
      <c r="CH19" s="185"/>
      <c r="CI19" s="158"/>
      <c r="CJ19" s="160"/>
      <c r="CK19" s="168"/>
      <c r="CL19" s="158"/>
      <c r="CM19" s="169"/>
      <c r="CN19" s="284">
        <f t="shared" si="36"/>
        <v>0</v>
      </c>
      <c r="CO19" s="284">
        <f t="shared" si="37"/>
        <v>0</v>
      </c>
      <c r="CP19" s="284">
        <f t="shared" si="38"/>
        <v>0</v>
      </c>
    </row>
    <row r="20" spans="1:94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9"/>
      <c r="AR20" s="168"/>
      <c r="AS20" s="158"/>
      <c r="AT20" s="169"/>
      <c r="AU20" s="174">
        <f t="shared" si="10"/>
        <v>0</v>
      </c>
      <c r="AV20" s="156">
        <f t="shared" si="29"/>
        <v>0</v>
      </c>
      <c r="AW20" s="175">
        <f t="shared" si="11"/>
        <v>0</v>
      </c>
      <c r="AX20" s="168"/>
      <c r="AY20" s="158"/>
      <c r="AZ20" s="169"/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0"/>
      <c r="BM20" s="168"/>
      <c r="BN20" s="158"/>
      <c r="BO20" s="169"/>
      <c r="BP20" s="168"/>
      <c r="BQ20" s="158"/>
      <c r="BR20" s="160"/>
      <c r="BS20" s="168"/>
      <c r="BT20" s="158"/>
      <c r="BU20" s="169"/>
      <c r="BV20" s="168"/>
      <c r="BW20" s="158"/>
      <c r="BX20" s="160"/>
      <c r="BY20" s="168"/>
      <c r="BZ20" s="158"/>
      <c r="CA20" s="169"/>
      <c r="CB20" s="168"/>
      <c r="CC20" s="158"/>
      <c r="CD20" s="169"/>
      <c r="CE20" s="168">
        <f t="shared" si="39"/>
        <v>0</v>
      </c>
      <c r="CF20" s="168">
        <f t="shared" si="35"/>
        <v>0</v>
      </c>
      <c r="CG20" s="316">
        <f t="shared" si="35"/>
        <v>0</v>
      </c>
      <c r="CH20" s="185"/>
      <c r="CI20" s="158"/>
      <c r="CJ20" s="160"/>
      <c r="CK20" s="168"/>
      <c r="CL20" s="158"/>
      <c r="CM20" s="169"/>
      <c r="CN20" s="284">
        <f t="shared" si="36"/>
        <v>0</v>
      </c>
      <c r="CO20" s="284">
        <f t="shared" si="37"/>
        <v>0</v>
      </c>
      <c r="CP20" s="284">
        <f t="shared" si="38"/>
        <v>0</v>
      </c>
    </row>
    <row r="21" spans="1:94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9"/>
      <c r="AR21" s="168"/>
      <c r="AS21" s="158"/>
      <c r="AT21" s="169"/>
      <c r="AU21" s="174">
        <f t="shared" si="10"/>
        <v>0</v>
      </c>
      <c r="AV21" s="156">
        <f t="shared" si="29"/>
        <v>0</v>
      </c>
      <c r="AW21" s="175">
        <f t="shared" si="11"/>
        <v>0</v>
      </c>
      <c r="AX21" s="168"/>
      <c r="AY21" s="158"/>
      <c r="AZ21" s="169"/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0"/>
      <c r="BM21" s="168"/>
      <c r="BN21" s="158"/>
      <c r="BO21" s="169"/>
      <c r="BP21" s="168"/>
      <c r="BQ21" s="158"/>
      <c r="BR21" s="160"/>
      <c r="BS21" s="168"/>
      <c r="BT21" s="158"/>
      <c r="BU21" s="169"/>
      <c r="BV21" s="168"/>
      <c r="BW21" s="158"/>
      <c r="BX21" s="160"/>
      <c r="BY21" s="168"/>
      <c r="BZ21" s="158"/>
      <c r="CA21" s="169"/>
      <c r="CB21" s="168"/>
      <c r="CC21" s="158"/>
      <c r="CD21" s="169"/>
      <c r="CE21" s="168">
        <f t="shared" si="39"/>
        <v>0</v>
      </c>
      <c r="CF21" s="168">
        <f t="shared" si="35"/>
        <v>0</v>
      </c>
      <c r="CG21" s="316">
        <f t="shared" si="35"/>
        <v>0</v>
      </c>
      <c r="CH21" s="185"/>
      <c r="CI21" s="158"/>
      <c r="CJ21" s="160"/>
      <c r="CK21" s="168"/>
      <c r="CL21" s="158"/>
      <c r="CM21" s="169"/>
      <c r="CN21" s="284">
        <f t="shared" si="36"/>
        <v>0</v>
      </c>
      <c r="CO21" s="284">
        <f t="shared" si="37"/>
        <v>0</v>
      </c>
      <c r="CP21" s="284">
        <f t="shared" si="38"/>
        <v>0</v>
      </c>
    </row>
    <row r="22" spans="1:94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9"/>
      <c r="AR22" s="168"/>
      <c r="AS22" s="158"/>
      <c r="AT22" s="169"/>
      <c r="AU22" s="174">
        <f t="shared" si="10"/>
        <v>0</v>
      </c>
      <c r="AV22" s="156">
        <f t="shared" si="29"/>
        <v>0</v>
      </c>
      <c r="AW22" s="175">
        <f t="shared" si="11"/>
        <v>0</v>
      </c>
      <c r="AX22" s="168"/>
      <c r="AY22" s="158"/>
      <c r="AZ22" s="169"/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0"/>
      <c r="BM22" s="168"/>
      <c r="BN22" s="158"/>
      <c r="BO22" s="169"/>
      <c r="BP22" s="168"/>
      <c r="BQ22" s="158"/>
      <c r="BR22" s="160"/>
      <c r="BS22" s="168"/>
      <c r="BT22" s="158"/>
      <c r="BU22" s="169"/>
      <c r="BV22" s="168"/>
      <c r="BW22" s="158"/>
      <c r="BX22" s="160"/>
      <c r="BY22" s="168"/>
      <c r="BZ22" s="158"/>
      <c r="CA22" s="169"/>
      <c r="CB22" s="168"/>
      <c r="CC22" s="158"/>
      <c r="CD22" s="169"/>
      <c r="CE22" s="168">
        <f t="shared" si="39"/>
        <v>0</v>
      </c>
      <c r="CF22" s="168">
        <f t="shared" si="35"/>
        <v>0</v>
      </c>
      <c r="CG22" s="316">
        <f t="shared" si="35"/>
        <v>0</v>
      </c>
      <c r="CH22" s="185"/>
      <c r="CI22" s="158"/>
      <c r="CJ22" s="160"/>
      <c r="CK22" s="168"/>
      <c r="CL22" s="158"/>
      <c r="CM22" s="169"/>
      <c r="CN22" s="284">
        <f t="shared" si="36"/>
        <v>0</v>
      </c>
      <c r="CO22" s="284">
        <f t="shared" si="37"/>
        <v>0</v>
      </c>
      <c r="CP22" s="284">
        <f t="shared" si="38"/>
        <v>0</v>
      </c>
    </row>
    <row r="23" spans="1:94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9"/>
      <c r="AR23" s="168"/>
      <c r="AS23" s="158"/>
      <c r="AT23" s="169"/>
      <c r="AU23" s="174">
        <f t="shared" si="10"/>
        <v>0</v>
      </c>
      <c r="AV23" s="156">
        <f t="shared" si="29"/>
        <v>0</v>
      </c>
      <c r="AW23" s="175">
        <f t="shared" si="11"/>
        <v>0</v>
      </c>
      <c r="AX23" s="168"/>
      <c r="AY23" s="158"/>
      <c r="AZ23" s="169"/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0"/>
      <c r="BM23" s="168"/>
      <c r="BN23" s="158"/>
      <c r="BO23" s="169"/>
      <c r="BP23" s="168"/>
      <c r="BQ23" s="158"/>
      <c r="BR23" s="160"/>
      <c r="BS23" s="168"/>
      <c r="BT23" s="158"/>
      <c r="BU23" s="169"/>
      <c r="BV23" s="168"/>
      <c r="BW23" s="158"/>
      <c r="BX23" s="160"/>
      <c r="BY23" s="168"/>
      <c r="BZ23" s="158"/>
      <c r="CA23" s="169"/>
      <c r="CB23" s="168"/>
      <c r="CC23" s="158"/>
      <c r="CD23" s="169"/>
      <c r="CE23" s="168">
        <f t="shared" si="39"/>
        <v>0</v>
      </c>
      <c r="CF23" s="168">
        <f t="shared" si="35"/>
        <v>0</v>
      </c>
      <c r="CG23" s="316">
        <f t="shared" si="35"/>
        <v>0</v>
      </c>
      <c r="CH23" s="185"/>
      <c r="CI23" s="158"/>
      <c r="CJ23" s="160"/>
      <c r="CK23" s="168"/>
      <c r="CL23" s="158"/>
      <c r="CM23" s="169"/>
      <c r="CN23" s="284">
        <f t="shared" si="36"/>
        <v>0</v>
      </c>
      <c r="CO23" s="284">
        <f t="shared" si="37"/>
        <v>0</v>
      </c>
      <c r="CP23" s="284">
        <f t="shared" si="38"/>
        <v>0</v>
      </c>
    </row>
    <row r="24" spans="1:94" ht="15">
      <c r="A24" s="197" t="s">
        <v>325</v>
      </c>
      <c r="B24" s="198"/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282</v>
      </c>
      <c r="O24" s="199">
        <v>282</v>
      </c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282</v>
      </c>
      <c r="AD24" s="193">
        <f t="shared" si="8"/>
        <v>282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0"/>
      <c r="AR24" s="198"/>
      <c r="AS24" s="199"/>
      <c r="AT24" s="200"/>
      <c r="AU24" s="192">
        <f t="shared" si="10"/>
        <v>0</v>
      </c>
      <c r="AV24" s="193">
        <f t="shared" si="29"/>
        <v>0</v>
      </c>
      <c r="AW24" s="194">
        <f t="shared" si="11"/>
        <v>0</v>
      </c>
      <c r="AX24" s="198"/>
      <c r="AY24" s="199"/>
      <c r="AZ24" s="200"/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2"/>
      <c r="BM24" s="198"/>
      <c r="BN24" s="199"/>
      <c r="BO24" s="200"/>
      <c r="BP24" s="198"/>
      <c r="BQ24" s="199"/>
      <c r="BR24" s="202"/>
      <c r="BS24" s="198"/>
      <c r="BT24" s="199"/>
      <c r="BU24" s="200"/>
      <c r="BV24" s="198"/>
      <c r="BW24" s="199"/>
      <c r="BX24" s="202"/>
      <c r="BY24" s="198"/>
      <c r="BZ24" s="199"/>
      <c r="CA24" s="200"/>
      <c r="CB24" s="198"/>
      <c r="CC24" s="199"/>
      <c r="CD24" s="200"/>
      <c r="CE24" s="168">
        <f t="shared" si="39"/>
        <v>0</v>
      </c>
      <c r="CF24" s="168">
        <f t="shared" si="35"/>
        <v>0</v>
      </c>
      <c r="CG24" s="316">
        <f t="shared" si="35"/>
        <v>0</v>
      </c>
      <c r="CH24" s="201"/>
      <c r="CI24" s="199"/>
      <c r="CJ24" s="202"/>
      <c r="CK24" s="198"/>
      <c r="CL24" s="199"/>
      <c r="CM24" s="200"/>
      <c r="CN24" s="283">
        <f t="shared" si="36"/>
        <v>282</v>
      </c>
      <c r="CO24" s="283">
        <f t="shared" si="37"/>
        <v>282</v>
      </c>
      <c r="CP24" s="283">
        <f t="shared" si="38"/>
        <v>0</v>
      </c>
    </row>
    <row r="25" spans="1:94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9"/>
      <c r="AR25" s="168"/>
      <c r="AS25" s="158"/>
      <c r="AT25" s="169"/>
      <c r="AU25" s="174">
        <f t="shared" si="10"/>
        <v>0</v>
      </c>
      <c r="AV25" s="156">
        <f t="shared" si="29"/>
        <v>0</v>
      </c>
      <c r="AW25" s="175">
        <f t="shared" si="11"/>
        <v>0</v>
      </c>
      <c r="AX25" s="168"/>
      <c r="AY25" s="158"/>
      <c r="AZ25" s="169"/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0"/>
      <c r="BM25" s="168"/>
      <c r="BN25" s="158"/>
      <c r="BO25" s="169"/>
      <c r="BP25" s="168"/>
      <c r="BQ25" s="158"/>
      <c r="BR25" s="160"/>
      <c r="BS25" s="168"/>
      <c r="BT25" s="158"/>
      <c r="BU25" s="169"/>
      <c r="BV25" s="168"/>
      <c r="BW25" s="158"/>
      <c r="BX25" s="160"/>
      <c r="BY25" s="168"/>
      <c r="BZ25" s="158"/>
      <c r="CA25" s="169"/>
      <c r="CB25" s="168"/>
      <c r="CC25" s="158"/>
      <c r="CD25" s="169"/>
      <c r="CE25" s="168"/>
      <c r="CF25" s="158"/>
      <c r="CG25" s="169"/>
      <c r="CH25" s="185"/>
      <c r="CI25" s="158"/>
      <c r="CJ25" s="160"/>
      <c r="CK25" s="168"/>
      <c r="CL25" s="158"/>
      <c r="CM25" s="169"/>
      <c r="CN25" s="284">
        <f>AC25+AU25+AX25+BA25+BD25+BG25+BJ25</f>
        <v>0</v>
      </c>
      <c r="CO25" s="157">
        <f>AD25+AV25+AY25+BB25+BE25+BH25+BK25</f>
        <v>0</v>
      </c>
      <c r="CP25" s="161">
        <f>AE25+AW25+AZ25+BC25+BF25+BI25+BL25</f>
        <v>0</v>
      </c>
    </row>
    <row r="26" spans="1:94" ht="14.25">
      <c r="A26" s="197" t="s">
        <v>328</v>
      </c>
      <c r="B26" s="187">
        <f>B27+B28+B29+B30+B32</f>
        <v>0</v>
      </c>
      <c r="C26" s="187">
        <f aca="true" t="shared" si="40" ref="C26:AB26">C27+C28+C29+C30+C32</f>
        <v>0</v>
      </c>
      <c r="D26" s="187">
        <f t="shared" si="40"/>
        <v>0</v>
      </c>
      <c r="E26" s="187">
        <f t="shared" si="40"/>
        <v>0</v>
      </c>
      <c r="F26" s="187">
        <f t="shared" si="40"/>
        <v>0</v>
      </c>
      <c r="G26" s="187">
        <f t="shared" si="40"/>
        <v>0</v>
      </c>
      <c r="H26" s="187">
        <f t="shared" si="40"/>
        <v>0</v>
      </c>
      <c r="I26" s="187">
        <f t="shared" si="40"/>
        <v>0</v>
      </c>
      <c r="J26" s="187">
        <f t="shared" si="40"/>
        <v>0</v>
      </c>
      <c r="K26" s="187">
        <f t="shared" si="40"/>
        <v>0</v>
      </c>
      <c r="L26" s="187">
        <f t="shared" si="40"/>
        <v>0</v>
      </c>
      <c r="M26" s="187">
        <f t="shared" si="40"/>
        <v>0</v>
      </c>
      <c r="N26" s="187">
        <f t="shared" si="40"/>
        <v>0</v>
      </c>
      <c r="O26" s="187">
        <f t="shared" si="40"/>
        <v>0</v>
      </c>
      <c r="P26" s="187">
        <f t="shared" si="40"/>
        <v>0</v>
      </c>
      <c r="Q26" s="187">
        <f t="shared" si="40"/>
        <v>0</v>
      </c>
      <c r="R26" s="187">
        <f t="shared" si="40"/>
        <v>0</v>
      </c>
      <c r="S26" s="187">
        <f t="shared" si="40"/>
        <v>0</v>
      </c>
      <c r="T26" s="187">
        <f t="shared" si="40"/>
        <v>0</v>
      </c>
      <c r="U26" s="187">
        <f t="shared" si="40"/>
        <v>0</v>
      </c>
      <c r="V26" s="187">
        <f t="shared" si="40"/>
        <v>0</v>
      </c>
      <c r="W26" s="187">
        <f t="shared" si="40"/>
        <v>0</v>
      </c>
      <c r="X26" s="187">
        <f t="shared" si="40"/>
        <v>0</v>
      </c>
      <c r="Y26" s="187">
        <f t="shared" si="40"/>
        <v>0</v>
      </c>
      <c r="Z26" s="187">
        <f t="shared" si="40"/>
        <v>0</v>
      </c>
      <c r="AA26" s="187">
        <f t="shared" si="40"/>
        <v>0</v>
      </c>
      <c r="AB26" s="187">
        <f t="shared" si="40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 aca="true" t="shared" si="41" ref="AF26:AT26">SUM(AF27:AF32)</f>
        <v>0</v>
      </c>
      <c r="AG26" s="188"/>
      <c r="AH26" s="189">
        <f t="shared" si="41"/>
        <v>0</v>
      </c>
      <c r="AI26" s="187">
        <f aca="true" t="shared" si="42" ref="AI26:AN26">SUM(AI27:AI32)</f>
        <v>0</v>
      </c>
      <c r="AJ26" s="188">
        <f t="shared" si="42"/>
        <v>0</v>
      </c>
      <c r="AK26" s="189">
        <f t="shared" si="42"/>
        <v>0</v>
      </c>
      <c r="AL26" s="187">
        <f t="shared" si="42"/>
        <v>0</v>
      </c>
      <c r="AM26" s="188">
        <f t="shared" si="42"/>
        <v>0</v>
      </c>
      <c r="AN26" s="189">
        <f t="shared" si="42"/>
        <v>0</v>
      </c>
      <c r="AO26" s="187">
        <f t="shared" si="41"/>
        <v>0</v>
      </c>
      <c r="AP26" s="188">
        <f t="shared" si="41"/>
        <v>0</v>
      </c>
      <c r="AQ26" s="189">
        <f t="shared" si="41"/>
        <v>0</v>
      </c>
      <c r="AR26" s="187">
        <f t="shared" si="41"/>
        <v>0</v>
      </c>
      <c r="AS26" s="188">
        <f t="shared" si="41"/>
        <v>0</v>
      </c>
      <c r="AT26" s="189">
        <f t="shared" si="41"/>
        <v>0</v>
      </c>
      <c r="AU26" s="192">
        <f t="shared" si="10"/>
        <v>0</v>
      </c>
      <c r="AV26" s="193">
        <f t="shared" si="29"/>
        <v>0</v>
      </c>
      <c r="AW26" s="194">
        <f t="shared" si="11"/>
        <v>0</v>
      </c>
      <c r="AX26" s="187">
        <f>AX27+AX28+AX29+AX30+AX32</f>
        <v>0</v>
      </c>
      <c r="AY26" s="187">
        <f aca="true" t="shared" si="43" ref="AY26:CP26">AY27+AY28+AY29+AY30+AY32</f>
        <v>0</v>
      </c>
      <c r="AZ26" s="187">
        <f t="shared" si="43"/>
        <v>0</v>
      </c>
      <c r="BA26" s="187">
        <f t="shared" si="43"/>
        <v>0</v>
      </c>
      <c r="BB26" s="187">
        <f t="shared" si="43"/>
        <v>0</v>
      </c>
      <c r="BC26" s="187">
        <f t="shared" si="43"/>
        <v>0</v>
      </c>
      <c r="BD26" s="187">
        <f t="shared" si="43"/>
        <v>0</v>
      </c>
      <c r="BE26" s="187">
        <f t="shared" si="43"/>
        <v>0</v>
      </c>
      <c r="BF26" s="187">
        <f t="shared" si="43"/>
        <v>0</v>
      </c>
      <c r="BG26" s="187">
        <f t="shared" si="43"/>
        <v>0</v>
      </c>
      <c r="BH26" s="187">
        <f t="shared" si="43"/>
        <v>0</v>
      </c>
      <c r="BI26" s="187">
        <f t="shared" si="43"/>
        <v>0</v>
      </c>
      <c r="BJ26" s="187">
        <f t="shared" si="43"/>
        <v>0</v>
      </c>
      <c r="BK26" s="187">
        <f t="shared" si="43"/>
        <v>0</v>
      </c>
      <c r="BL26" s="307">
        <f t="shared" si="43"/>
        <v>0</v>
      </c>
      <c r="BM26" s="307">
        <f t="shared" si="43"/>
        <v>0</v>
      </c>
      <c r="BN26" s="307">
        <f t="shared" si="43"/>
        <v>0</v>
      </c>
      <c r="BO26" s="300">
        <f t="shared" si="43"/>
        <v>0</v>
      </c>
      <c r="BP26" s="307">
        <f t="shared" si="43"/>
        <v>0</v>
      </c>
      <c r="BQ26" s="307">
        <f t="shared" si="43"/>
        <v>0</v>
      </c>
      <c r="BR26" s="307">
        <f t="shared" si="43"/>
        <v>0</v>
      </c>
      <c r="BS26" s="307">
        <f t="shared" si="43"/>
        <v>0</v>
      </c>
      <c r="BT26" s="307">
        <f t="shared" si="43"/>
        <v>0</v>
      </c>
      <c r="BU26" s="300">
        <f t="shared" si="43"/>
        <v>0</v>
      </c>
      <c r="BV26" s="307">
        <f t="shared" si="43"/>
        <v>0</v>
      </c>
      <c r="BW26" s="307">
        <f t="shared" si="43"/>
        <v>0</v>
      </c>
      <c r="BX26" s="307">
        <f t="shared" si="43"/>
        <v>0</v>
      </c>
      <c r="BY26" s="307">
        <f t="shared" si="43"/>
        <v>0</v>
      </c>
      <c r="BZ26" s="307">
        <f t="shared" si="43"/>
        <v>0</v>
      </c>
      <c r="CA26" s="300">
        <f t="shared" si="43"/>
        <v>0</v>
      </c>
      <c r="CB26" s="307">
        <f aca="true" t="shared" si="44" ref="CB26:CG26">CB27+CB28+CB29+CB30+CB32+CB33</f>
        <v>0</v>
      </c>
      <c r="CC26" s="307">
        <f t="shared" si="44"/>
        <v>0</v>
      </c>
      <c r="CD26" s="307">
        <f t="shared" si="44"/>
        <v>0</v>
      </c>
      <c r="CE26" s="307">
        <f t="shared" si="44"/>
        <v>0</v>
      </c>
      <c r="CF26" s="307">
        <f t="shared" si="44"/>
        <v>0</v>
      </c>
      <c r="CG26" s="307">
        <f t="shared" si="44"/>
        <v>0</v>
      </c>
      <c r="CH26" s="190">
        <f t="shared" si="43"/>
        <v>0</v>
      </c>
      <c r="CI26" s="187">
        <f t="shared" si="43"/>
        <v>0</v>
      </c>
      <c r="CJ26" s="187">
        <f t="shared" si="43"/>
        <v>0</v>
      </c>
      <c r="CK26" s="187">
        <f t="shared" si="43"/>
        <v>0</v>
      </c>
      <c r="CL26" s="187">
        <f t="shared" si="43"/>
        <v>0</v>
      </c>
      <c r="CM26" s="187">
        <f t="shared" si="43"/>
        <v>0</v>
      </c>
      <c r="CN26" s="187">
        <f t="shared" si="43"/>
        <v>0</v>
      </c>
      <c r="CO26" s="187">
        <f t="shared" si="43"/>
        <v>0</v>
      </c>
      <c r="CP26" s="187">
        <f t="shared" si="43"/>
        <v>0</v>
      </c>
    </row>
    <row r="27" spans="1:94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9"/>
      <c r="AR27" s="168"/>
      <c r="AS27" s="158"/>
      <c r="AT27" s="169"/>
      <c r="AU27" s="174">
        <f t="shared" si="10"/>
        <v>0</v>
      </c>
      <c r="AV27" s="156">
        <f t="shared" si="29"/>
        <v>0</v>
      </c>
      <c r="AW27" s="175">
        <f t="shared" si="11"/>
        <v>0</v>
      </c>
      <c r="AX27" s="168"/>
      <c r="AY27" s="158"/>
      <c r="AZ27" s="169"/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0"/>
      <c r="BM27" s="168"/>
      <c r="BN27" s="158"/>
      <c r="BO27" s="169"/>
      <c r="BP27" s="168"/>
      <c r="BQ27" s="158"/>
      <c r="BR27" s="160"/>
      <c r="BS27" s="168"/>
      <c r="BT27" s="158"/>
      <c r="BU27" s="169"/>
      <c r="BV27" s="168"/>
      <c r="BW27" s="158"/>
      <c r="BX27" s="160"/>
      <c r="BY27" s="168"/>
      <c r="BZ27" s="158"/>
      <c r="CA27" s="169"/>
      <c r="CB27" s="168"/>
      <c r="CC27" s="158"/>
      <c r="CD27" s="169"/>
      <c r="CE27" s="168">
        <f>BM27+BP27+BS27+BV27+BY27+CB27</f>
        <v>0</v>
      </c>
      <c r="CF27" s="168">
        <f>BN27+BQ27+BT27+BW27+BZ27+CC27</f>
        <v>0</v>
      </c>
      <c r="CG27" s="316">
        <f>BO27+BR27+BU27+BX27+CA27+CD27</f>
        <v>0</v>
      </c>
      <c r="CH27" s="185"/>
      <c r="CI27" s="158"/>
      <c r="CJ27" s="160"/>
      <c r="CK27" s="168"/>
      <c r="CL27" s="158"/>
      <c r="CM27" s="169"/>
      <c r="CN27" s="284">
        <f aca="true" t="shared" si="45" ref="CN27:CO34">AC27+AU27+AX27+BA27+BD27+BG27+BJ27+CH27+CK27</f>
        <v>0</v>
      </c>
      <c r="CO27" s="284">
        <f t="shared" si="45"/>
        <v>0</v>
      </c>
      <c r="CP27" s="284">
        <f aca="true" t="shared" si="46" ref="CP27:CP34">AE27+AW27+AZ27+BC27+BF27+BI27+BL27+CJ27</f>
        <v>0</v>
      </c>
    </row>
    <row r="28" spans="1:94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9"/>
      <c r="AR28" s="168"/>
      <c r="AS28" s="158"/>
      <c r="AT28" s="169"/>
      <c r="AU28" s="174">
        <f t="shared" si="10"/>
        <v>0</v>
      </c>
      <c r="AV28" s="156">
        <f t="shared" si="29"/>
        <v>0</v>
      </c>
      <c r="AW28" s="175">
        <f t="shared" si="11"/>
        <v>0</v>
      </c>
      <c r="AX28" s="168"/>
      <c r="AY28" s="158"/>
      <c r="AZ28" s="169"/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0"/>
      <c r="BM28" s="168"/>
      <c r="BN28" s="158"/>
      <c r="BO28" s="169"/>
      <c r="BP28" s="168"/>
      <c r="BQ28" s="158"/>
      <c r="BR28" s="160"/>
      <c r="BS28" s="168"/>
      <c r="BT28" s="158"/>
      <c r="BU28" s="169"/>
      <c r="BV28" s="168"/>
      <c r="BW28" s="158"/>
      <c r="BX28" s="160"/>
      <c r="BY28" s="168"/>
      <c r="BZ28" s="158"/>
      <c r="CA28" s="169"/>
      <c r="CB28" s="168"/>
      <c r="CC28" s="158"/>
      <c r="CD28" s="169"/>
      <c r="CE28" s="168">
        <f aca="true" t="shared" si="47" ref="CE28:CE34">BM28+BP28+BS28+BV28+BY28+CB28</f>
        <v>0</v>
      </c>
      <c r="CF28" s="168">
        <f aca="true" t="shared" si="48" ref="CF28:CF34">BN28+BQ28+BT28+BW28+BZ28+CC28</f>
        <v>0</v>
      </c>
      <c r="CG28" s="316">
        <f aca="true" t="shared" si="49" ref="CG28:CG34">BO28+BR28+BU28+BX28+CA28+CD28</f>
        <v>0</v>
      </c>
      <c r="CH28" s="185"/>
      <c r="CI28" s="158"/>
      <c r="CJ28" s="160"/>
      <c r="CK28" s="168"/>
      <c r="CL28" s="158"/>
      <c r="CM28" s="169"/>
      <c r="CN28" s="284">
        <f t="shared" si="45"/>
        <v>0</v>
      </c>
      <c r="CO28" s="284">
        <f t="shared" si="45"/>
        <v>0</v>
      </c>
      <c r="CP28" s="284">
        <f t="shared" si="46"/>
        <v>0</v>
      </c>
    </row>
    <row r="29" spans="1:94" ht="15">
      <c r="A29" s="186" t="s">
        <v>331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9"/>
      <c r="AR29" s="168"/>
      <c r="AS29" s="158"/>
      <c r="AT29" s="169"/>
      <c r="AU29" s="174">
        <f t="shared" si="10"/>
        <v>0</v>
      </c>
      <c r="AV29" s="156">
        <f t="shared" si="29"/>
        <v>0</v>
      </c>
      <c r="AW29" s="175">
        <f t="shared" si="11"/>
        <v>0</v>
      </c>
      <c r="AX29" s="168"/>
      <c r="AY29" s="158"/>
      <c r="AZ29" s="169"/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0"/>
      <c r="BM29" s="168"/>
      <c r="BN29" s="158"/>
      <c r="BO29" s="169"/>
      <c r="BP29" s="168"/>
      <c r="BQ29" s="158"/>
      <c r="BR29" s="160"/>
      <c r="BS29" s="168"/>
      <c r="BT29" s="158"/>
      <c r="BU29" s="169"/>
      <c r="BV29" s="168"/>
      <c r="BW29" s="158"/>
      <c r="BX29" s="160"/>
      <c r="BY29" s="168"/>
      <c r="BZ29" s="158"/>
      <c r="CA29" s="169"/>
      <c r="CB29" s="168"/>
      <c r="CC29" s="158"/>
      <c r="CD29" s="169"/>
      <c r="CE29" s="168">
        <f t="shared" si="47"/>
        <v>0</v>
      </c>
      <c r="CF29" s="168">
        <f t="shared" si="48"/>
        <v>0</v>
      </c>
      <c r="CG29" s="316">
        <f t="shared" si="49"/>
        <v>0</v>
      </c>
      <c r="CH29" s="185"/>
      <c r="CI29" s="158"/>
      <c r="CJ29" s="160"/>
      <c r="CK29" s="168"/>
      <c r="CL29" s="158"/>
      <c r="CM29" s="169"/>
      <c r="CN29" s="284">
        <f t="shared" si="45"/>
        <v>0</v>
      </c>
      <c r="CO29" s="284">
        <f t="shared" si="45"/>
        <v>0</v>
      </c>
      <c r="CP29" s="284">
        <f t="shared" si="46"/>
        <v>0</v>
      </c>
    </row>
    <row r="30" spans="1:94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9"/>
      <c r="AR30" s="168"/>
      <c r="AS30" s="158"/>
      <c r="AT30" s="169"/>
      <c r="AU30" s="174">
        <f t="shared" si="10"/>
        <v>0</v>
      </c>
      <c r="AV30" s="156">
        <f t="shared" si="29"/>
        <v>0</v>
      </c>
      <c r="AW30" s="175">
        <f t="shared" si="11"/>
        <v>0</v>
      </c>
      <c r="AX30" s="168"/>
      <c r="AY30" s="158"/>
      <c r="AZ30" s="169"/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0"/>
      <c r="BM30" s="168"/>
      <c r="BN30" s="158"/>
      <c r="BO30" s="169"/>
      <c r="BP30" s="168"/>
      <c r="BQ30" s="158"/>
      <c r="BR30" s="160"/>
      <c r="BS30" s="168"/>
      <c r="BT30" s="158"/>
      <c r="BU30" s="169"/>
      <c r="BV30" s="168"/>
      <c r="BW30" s="158"/>
      <c r="BX30" s="160"/>
      <c r="BY30" s="168"/>
      <c r="BZ30" s="158"/>
      <c r="CA30" s="169"/>
      <c r="CB30" s="168"/>
      <c r="CC30" s="158"/>
      <c r="CD30" s="169"/>
      <c r="CE30" s="168">
        <f t="shared" si="47"/>
        <v>0</v>
      </c>
      <c r="CF30" s="168">
        <f t="shared" si="48"/>
        <v>0</v>
      </c>
      <c r="CG30" s="316">
        <f t="shared" si="49"/>
        <v>0</v>
      </c>
      <c r="CH30" s="185"/>
      <c r="CI30" s="158"/>
      <c r="CJ30" s="160"/>
      <c r="CK30" s="168"/>
      <c r="CL30" s="158"/>
      <c r="CM30" s="169"/>
      <c r="CN30" s="284">
        <f t="shared" si="45"/>
        <v>0</v>
      </c>
      <c r="CO30" s="284">
        <f t="shared" si="45"/>
        <v>0</v>
      </c>
      <c r="CP30" s="284">
        <f t="shared" si="46"/>
        <v>0</v>
      </c>
    </row>
    <row r="31" spans="1:94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9"/>
      <c r="AR31" s="168"/>
      <c r="AS31" s="158"/>
      <c r="AT31" s="169"/>
      <c r="AU31" s="174">
        <f t="shared" si="10"/>
        <v>0</v>
      </c>
      <c r="AV31" s="156">
        <f t="shared" si="29"/>
        <v>0</v>
      </c>
      <c r="AW31" s="175">
        <f t="shared" si="11"/>
        <v>0</v>
      </c>
      <c r="AX31" s="168"/>
      <c r="AY31" s="158"/>
      <c r="AZ31" s="169"/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0"/>
      <c r="BM31" s="168"/>
      <c r="BN31" s="158"/>
      <c r="BO31" s="169"/>
      <c r="BP31" s="168"/>
      <c r="BQ31" s="158"/>
      <c r="BR31" s="160"/>
      <c r="BS31" s="168"/>
      <c r="BT31" s="158"/>
      <c r="BU31" s="169"/>
      <c r="BV31" s="168"/>
      <c r="BW31" s="158"/>
      <c r="BX31" s="160"/>
      <c r="BY31" s="168"/>
      <c r="BZ31" s="158"/>
      <c r="CA31" s="169"/>
      <c r="CB31" s="168"/>
      <c r="CC31" s="158"/>
      <c r="CD31" s="169"/>
      <c r="CE31" s="168">
        <f t="shared" si="47"/>
        <v>0</v>
      </c>
      <c r="CF31" s="168">
        <f t="shared" si="48"/>
        <v>0</v>
      </c>
      <c r="CG31" s="316">
        <f t="shared" si="49"/>
        <v>0</v>
      </c>
      <c r="CH31" s="185"/>
      <c r="CI31" s="158"/>
      <c r="CJ31" s="160"/>
      <c r="CK31" s="168"/>
      <c r="CL31" s="158"/>
      <c r="CM31" s="169"/>
      <c r="CN31" s="284">
        <f t="shared" si="45"/>
        <v>0</v>
      </c>
      <c r="CO31" s="284">
        <f t="shared" si="45"/>
        <v>0</v>
      </c>
      <c r="CP31" s="284">
        <f t="shared" si="46"/>
        <v>0</v>
      </c>
    </row>
    <row r="32" spans="1:94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9"/>
      <c r="AR32" s="168"/>
      <c r="AS32" s="158"/>
      <c r="AT32" s="169"/>
      <c r="AU32" s="174">
        <f t="shared" si="10"/>
        <v>0</v>
      </c>
      <c r="AV32" s="156">
        <f t="shared" si="29"/>
        <v>0</v>
      </c>
      <c r="AW32" s="175">
        <f t="shared" si="11"/>
        <v>0</v>
      </c>
      <c r="AX32" s="168"/>
      <c r="AY32" s="158"/>
      <c r="AZ32" s="169"/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0"/>
      <c r="BM32" s="168"/>
      <c r="BN32" s="158"/>
      <c r="BO32" s="169"/>
      <c r="BP32" s="168"/>
      <c r="BQ32" s="158"/>
      <c r="BR32" s="160"/>
      <c r="BS32" s="168"/>
      <c r="BT32" s="158"/>
      <c r="BU32" s="169"/>
      <c r="BV32" s="168"/>
      <c r="BW32" s="158"/>
      <c r="BX32" s="160"/>
      <c r="BY32" s="168"/>
      <c r="BZ32" s="158"/>
      <c r="CA32" s="169"/>
      <c r="CB32" s="168"/>
      <c r="CC32" s="158"/>
      <c r="CD32" s="169"/>
      <c r="CE32" s="168">
        <f t="shared" si="47"/>
        <v>0</v>
      </c>
      <c r="CF32" s="168">
        <f t="shared" si="48"/>
        <v>0</v>
      </c>
      <c r="CG32" s="316">
        <f t="shared" si="49"/>
        <v>0</v>
      </c>
      <c r="CH32" s="185"/>
      <c r="CI32" s="158"/>
      <c r="CJ32" s="160"/>
      <c r="CK32" s="168"/>
      <c r="CL32" s="158"/>
      <c r="CM32" s="169"/>
      <c r="CN32" s="284">
        <f t="shared" si="45"/>
        <v>0</v>
      </c>
      <c r="CO32" s="284">
        <f t="shared" si="45"/>
        <v>0</v>
      </c>
      <c r="CP32" s="284">
        <f t="shared" si="46"/>
        <v>0</v>
      </c>
    </row>
    <row r="33" spans="1:94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9"/>
      <c r="AR33" s="168"/>
      <c r="AS33" s="158"/>
      <c r="AT33" s="169"/>
      <c r="AU33" s="174"/>
      <c r="AV33" s="156"/>
      <c r="AW33" s="175"/>
      <c r="AX33" s="168"/>
      <c r="AY33" s="158"/>
      <c r="AZ33" s="169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0"/>
      <c r="BM33" s="168"/>
      <c r="BN33" s="158"/>
      <c r="BO33" s="169"/>
      <c r="BP33" s="168"/>
      <c r="BQ33" s="158"/>
      <c r="BR33" s="160"/>
      <c r="BS33" s="168"/>
      <c r="BT33" s="158"/>
      <c r="BU33" s="169"/>
      <c r="BV33" s="168"/>
      <c r="BW33" s="158"/>
      <c r="BX33" s="160"/>
      <c r="BY33" s="168"/>
      <c r="BZ33" s="158"/>
      <c r="CA33" s="169"/>
      <c r="CB33" s="168"/>
      <c r="CC33" s="158"/>
      <c r="CD33" s="169"/>
      <c r="CE33" s="168">
        <f>BM33+BP33+BS33+BV33+BY33+CB33</f>
        <v>0</v>
      </c>
      <c r="CF33" s="168">
        <f>BN33+BQ33+BT33+BW33+BZ33+CC33</f>
        <v>0</v>
      </c>
      <c r="CG33" s="316">
        <f>BO33+BR33+BU33+BX33+CA33+CD33</f>
        <v>0</v>
      </c>
      <c r="CH33" s="185"/>
      <c r="CI33" s="158"/>
      <c r="CJ33" s="160"/>
      <c r="CK33" s="168"/>
      <c r="CL33" s="158"/>
      <c r="CM33" s="169"/>
      <c r="CN33" s="284"/>
      <c r="CO33" s="284"/>
      <c r="CP33" s="284"/>
    </row>
    <row r="34" spans="1:94" ht="15">
      <c r="A34" s="197" t="s">
        <v>338</v>
      </c>
      <c r="B34" s="198"/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/>
      <c r="AJ34" s="199"/>
      <c r="AK34" s="200"/>
      <c r="AL34" s="198"/>
      <c r="AM34" s="199"/>
      <c r="AN34" s="200"/>
      <c r="AO34" s="198"/>
      <c r="AP34" s="199"/>
      <c r="AQ34" s="200"/>
      <c r="AR34" s="198"/>
      <c r="AS34" s="199"/>
      <c r="AT34" s="200"/>
      <c r="AU34" s="192">
        <f t="shared" si="10"/>
        <v>0</v>
      </c>
      <c r="AV34" s="193">
        <f t="shared" si="29"/>
        <v>0</v>
      </c>
      <c r="AW34" s="194">
        <f t="shared" si="11"/>
        <v>0</v>
      </c>
      <c r="AX34" s="198"/>
      <c r="AY34" s="199"/>
      <c r="AZ34" s="200"/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2"/>
      <c r="BM34" s="198"/>
      <c r="BN34" s="199"/>
      <c r="BO34" s="200"/>
      <c r="BP34" s="198"/>
      <c r="BQ34" s="199"/>
      <c r="BR34" s="202"/>
      <c r="BS34" s="198"/>
      <c r="BT34" s="199"/>
      <c r="BU34" s="200"/>
      <c r="BV34" s="198"/>
      <c r="BW34" s="199"/>
      <c r="BX34" s="202"/>
      <c r="BY34" s="198"/>
      <c r="BZ34" s="199"/>
      <c r="CA34" s="200"/>
      <c r="CB34" s="198"/>
      <c r="CC34" s="199"/>
      <c r="CD34" s="200"/>
      <c r="CE34" s="168">
        <f t="shared" si="47"/>
        <v>0</v>
      </c>
      <c r="CF34" s="168">
        <f t="shared" si="48"/>
        <v>0</v>
      </c>
      <c r="CG34" s="316">
        <f t="shared" si="49"/>
        <v>0</v>
      </c>
      <c r="CH34" s="201"/>
      <c r="CI34" s="199"/>
      <c r="CJ34" s="202"/>
      <c r="CK34" s="198"/>
      <c r="CL34" s="199"/>
      <c r="CM34" s="200"/>
      <c r="CN34" s="283">
        <f t="shared" si="45"/>
        <v>0</v>
      </c>
      <c r="CO34" s="283">
        <f t="shared" si="45"/>
        <v>0</v>
      </c>
      <c r="CP34" s="283">
        <f t="shared" si="46"/>
        <v>0</v>
      </c>
    </row>
    <row r="35" spans="1:94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9"/>
      <c r="AR35" s="168"/>
      <c r="AS35" s="158"/>
      <c r="AT35" s="169"/>
      <c r="AU35" s="174">
        <f t="shared" si="10"/>
        <v>0</v>
      </c>
      <c r="AV35" s="156">
        <f t="shared" si="29"/>
        <v>0</v>
      </c>
      <c r="AW35" s="175">
        <f t="shared" si="11"/>
        <v>0</v>
      </c>
      <c r="AX35" s="168"/>
      <c r="AY35" s="158"/>
      <c r="AZ35" s="169"/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0"/>
      <c r="BM35" s="168"/>
      <c r="BN35" s="158"/>
      <c r="BO35" s="169"/>
      <c r="BP35" s="168"/>
      <c r="BQ35" s="158"/>
      <c r="BR35" s="160"/>
      <c r="BS35" s="168"/>
      <c r="BT35" s="158"/>
      <c r="BU35" s="169"/>
      <c r="BV35" s="168"/>
      <c r="BW35" s="158"/>
      <c r="BX35" s="160"/>
      <c r="BY35" s="168"/>
      <c r="BZ35" s="158"/>
      <c r="CA35" s="169"/>
      <c r="CB35" s="168"/>
      <c r="CC35" s="158"/>
      <c r="CD35" s="169"/>
      <c r="CE35" s="168"/>
      <c r="CF35" s="158"/>
      <c r="CG35" s="169"/>
      <c r="CH35" s="185"/>
      <c r="CI35" s="158"/>
      <c r="CJ35" s="160"/>
      <c r="CK35" s="168"/>
      <c r="CL35" s="158"/>
      <c r="CM35" s="169"/>
      <c r="CN35" s="284">
        <f>AC35+AU35+AX35+BA35+BD35+BG35+BJ35</f>
        <v>0</v>
      </c>
      <c r="CO35" s="157">
        <f>AD35+AV35+AY35+BB35+BE35+BH35+BK35</f>
        <v>0</v>
      </c>
      <c r="CP35" s="161">
        <f>AE35+AW35+AZ35+BC35+BF35+BI35+BL35</f>
        <v>0</v>
      </c>
    </row>
    <row r="36" spans="1:94" ht="14.25">
      <c r="A36" s="197" t="s">
        <v>344</v>
      </c>
      <c r="B36" s="187"/>
      <c r="C36" s="188"/>
      <c r="D36" s="189">
        <f aca="true" t="shared" si="50" ref="D36:M36">D37+D38+D39+D43</f>
        <v>0</v>
      </c>
      <c r="E36" s="187">
        <f t="shared" si="50"/>
        <v>0</v>
      </c>
      <c r="F36" s="188">
        <f t="shared" si="50"/>
        <v>0</v>
      </c>
      <c r="G36" s="189">
        <f t="shared" si="50"/>
        <v>0</v>
      </c>
      <c r="H36" s="187">
        <f t="shared" si="50"/>
        <v>0</v>
      </c>
      <c r="I36" s="188">
        <f t="shared" si="50"/>
        <v>0</v>
      </c>
      <c r="J36" s="189">
        <f t="shared" si="50"/>
        <v>0</v>
      </c>
      <c r="K36" s="187">
        <f t="shared" si="50"/>
        <v>0</v>
      </c>
      <c r="L36" s="188">
        <f t="shared" si="50"/>
        <v>0</v>
      </c>
      <c r="M36" s="189">
        <f t="shared" si="50"/>
        <v>0</v>
      </c>
      <c r="N36" s="187">
        <f>N37+N38</f>
        <v>0</v>
      </c>
      <c r="O36" s="187">
        <f aca="true" t="shared" si="51" ref="O36:AB36">O37+O38</f>
        <v>0</v>
      </c>
      <c r="P36" s="187">
        <f t="shared" si="51"/>
        <v>0</v>
      </c>
      <c r="Q36" s="187">
        <f t="shared" si="51"/>
        <v>0</v>
      </c>
      <c r="R36" s="187">
        <f t="shared" si="51"/>
        <v>0</v>
      </c>
      <c r="S36" s="187">
        <f t="shared" si="51"/>
        <v>0</v>
      </c>
      <c r="T36" s="187">
        <f t="shared" si="51"/>
        <v>0</v>
      </c>
      <c r="U36" s="187">
        <f t="shared" si="51"/>
        <v>0</v>
      </c>
      <c r="V36" s="187">
        <f t="shared" si="51"/>
        <v>0</v>
      </c>
      <c r="W36" s="187">
        <f t="shared" si="51"/>
        <v>0</v>
      </c>
      <c r="X36" s="187">
        <f t="shared" si="51"/>
        <v>0</v>
      </c>
      <c r="Y36" s="187">
        <f t="shared" si="51"/>
        <v>0</v>
      </c>
      <c r="Z36" s="187">
        <f t="shared" si="51"/>
        <v>0</v>
      </c>
      <c r="AA36" s="187">
        <f t="shared" si="51"/>
        <v>0</v>
      </c>
      <c r="AB36" s="187">
        <f t="shared" si="51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2" ref="AF36:AT36">AF37+AF38+AF39+AF43</f>
        <v>0</v>
      </c>
      <c r="AG36" s="188">
        <f t="shared" si="52"/>
        <v>0</v>
      </c>
      <c r="AH36" s="189">
        <f t="shared" si="52"/>
        <v>0</v>
      </c>
      <c r="AI36" s="187">
        <f aca="true" t="shared" si="53" ref="AI36:AN36">AI37+AI38+AI39+AI43</f>
        <v>0</v>
      </c>
      <c r="AJ36" s="188">
        <f t="shared" si="53"/>
        <v>0</v>
      </c>
      <c r="AK36" s="189">
        <f t="shared" si="53"/>
        <v>0</v>
      </c>
      <c r="AL36" s="187">
        <f t="shared" si="53"/>
        <v>0</v>
      </c>
      <c r="AM36" s="188">
        <f t="shared" si="53"/>
        <v>0</v>
      </c>
      <c r="AN36" s="189">
        <f t="shared" si="53"/>
        <v>0</v>
      </c>
      <c r="AO36" s="187">
        <f t="shared" si="52"/>
        <v>0</v>
      </c>
      <c r="AP36" s="188">
        <f t="shared" si="52"/>
        <v>0</v>
      </c>
      <c r="AQ36" s="189">
        <f t="shared" si="52"/>
        <v>0</v>
      </c>
      <c r="AR36" s="187">
        <f t="shared" si="52"/>
        <v>0</v>
      </c>
      <c r="AS36" s="188">
        <f t="shared" si="52"/>
        <v>0</v>
      </c>
      <c r="AT36" s="189">
        <f t="shared" si="52"/>
        <v>0</v>
      </c>
      <c r="AU36" s="192">
        <f t="shared" si="10"/>
        <v>0</v>
      </c>
      <c r="AV36" s="193">
        <f t="shared" si="29"/>
        <v>0</v>
      </c>
      <c r="AW36" s="194">
        <f t="shared" si="11"/>
        <v>0</v>
      </c>
      <c r="AX36" s="187">
        <f>AX37+AX38</f>
        <v>0</v>
      </c>
      <c r="AY36" s="187">
        <f aca="true" t="shared" si="54" ref="AY36:CP36">AY37+AY38</f>
        <v>0</v>
      </c>
      <c r="AZ36" s="187">
        <f t="shared" si="54"/>
        <v>0</v>
      </c>
      <c r="BA36" s="187">
        <f t="shared" si="54"/>
        <v>0</v>
      </c>
      <c r="BB36" s="187">
        <f t="shared" si="54"/>
        <v>0</v>
      </c>
      <c r="BC36" s="187">
        <f t="shared" si="54"/>
        <v>0</v>
      </c>
      <c r="BD36" s="187">
        <f t="shared" si="54"/>
        <v>0</v>
      </c>
      <c r="BE36" s="187">
        <f t="shared" si="54"/>
        <v>0</v>
      </c>
      <c r="BF36" s="187">
        <f t="shared" si="54"/>
        <v>0</v>
      </c>
      <c r="BG36" s="187">
        <f t="shared" si="54"/>
        <v>0</v>
      </c>
      <c r="BH36" s="187">
        <f t="shared" si="54"/>
        <v>0</v>
      </c>
      <c r="BI36" s="187">
        <f t="shared" si="54"/>
        <v>0</v>
      </c>
      <c r="BJ36" s="187">
        <f t="shared" si="54"/>
        <v>0</v>
      </c>
      <c r="BK36" s="187">
        <f t="shared" si="54"/>
        <v>0</v>
      </c>
      <c r="BL36" s="307">
        <f t="shared" si="54"/>
        <v>0</v>
      </c>
      <c r="BM36" s="307">
        <f t="shared" si="54"/>
        <v>0</v>
      </c>
      <c r="BN36" s="307">
        <f t="shared" si="54"/>
        <v>0</v>
      </c>
      <c r="BO36" s="300">
        <f t="shared" si="54"/>
        <v>0</v>
      </c>
      <c r="BP36" s="307">
        <f t="shared" si="54"/>
        <v>0</v>
      </c>
      <c r="BQ36" s="307">
        <f t="shared" si="54"/>
        <v>0</v>
      </c>
      <c r="BR36" s="307">
        <f t="shared" si="54"/>
        <v>0</v>
      </c>
      <c r="BS36" s="307">
        <f t="shared" si="54"/>
        <v>0</v>
      </c>
      <c r="BT36" s="307">
        <f t="shared" si="54"/>
        <v>0</v>
      </c>
      <c r="BU36" s="300">
        <f t="shared" si="54"/>
        <v>0</v>
      </c>
      <c r="BV36" s="307">
        <f t="shared" si="54"/>
        <v>0</v>
      </c>
      <c r="BW36" s="307">
        <f t="shared" si="54"/>
        <v>0</v>
      </c>
      <c r="BX36" s="307">
        <f t="shared" si="54"/>
        <v>0</v>
      </c>
      <c r="BY36" s="307">
        <f t="shared" si="54"/>
        <v>0</v>
      </c>
      <c r="BZ36" s="307">
        <f t="shared" si="54"/>
        <v>0</v>
      </c>
      <c r="CA36" s="300">
        <f t="shared" si="54"/>
        <v>0</v>
      </c>
      <c r="CB36" s="307">
        <f t="shared" si="54"/>
        <v>0</v>
      </c>
      <c r="CC36" s="307">
        <f t="shared" si="54"/>
        <v>0</v>
      </c>
      <c r="CD36" s="300">
        <f t="shared" si="54"/>
        <v>0</v>
      </c>
      <c r="CE36" s="307">
        <f t="shared" si="54"/>
        <v>0</v>
      </c>
      <c r="CF36" s="307">
        <f t="shared" si="54"/>
        <v>0</v>
      </c>
      <c r="CG36" s="300">
        <f t="shared" si="54"/>
        <v>0</v>
      </c>
      <c r="CH36" s="190">
        <f t="shared" si="54"/>
        <v>0</v>
      </c>
      <c r="CI36" s="187">
        <f t="shared" si="54"/>
        <v>0</v>
      </c>
      <c r="CJ36" s="187">
        <f t="shared" si="54"/>
        <v>0</v>
      </c>
      <c r="CK36" s="187">
        <f t="shared" si="54"/>
        <v>0</v>
      </c>
      <c r="CL36" s="187">
        <f t="shared" si="54"/>
        <v>0</v>
      </c>
      <c r="CM36" s="187">
        <f t="shared" si="54"/>
        <v>0</v>
      </c>
      <c r="CN36" s="187">
        <f t="shared" si="54"/>
        <v>0</v>
      </c>
      <c r="CO36" s="187">
        <f t="shared" si="54"/>
        <v>0</v>
      </c>
      <c r="CP36" s="187">
        <f t="shared" si="54"/>
        <v>0</v>
      </c>
    </row>
    <row r="37" spans="1:94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9"/>
      <c r="AR37" s="168"/>
      <c r="AS37" s="158"/>
      <c r="AT37" s="169"/>
      <c r="AU37" s="174">
        <f t="shared" si="10"/>
        <v>0</v>
      </c>
      <c r="AV37" s="156">
        <f t="shared" si="29"/>
        <v>0</v>
      </c>
      <c r="AW37" s="175">
        <f t="shared" si="11"/>
        <v>0</v>
      </c>
      <c r="AX37" s="168"/>
      <c r="AY37" s="158"/>
      <c r="AZ37" s="169"/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0"/>
      <c r="BM37" s="168"/>
      <c r="BN37" s="158"/>
      <c r="BO37" s="169"/>
      <c r="BP37" s="168"/>
      <c r="BQ37" s="158"/>
      <c r="BR37" s="160"/>
      <c r="BS37" s="168"/>
      <c r="BT37" s="158"/>
      <c r="BU37" s="169"/>
      <c r="BV37" s="168"/>
      <c r="BW37" s="158"/>
      <c r="BX37" s="160"/>
      <c r="BY37" s="168"/>
      <c r="BZ37" s="158"/>
      <c r="CA37" s="169"/>
      <c r="CB37" s="168"/>
      <c r="CC37" s="158"/>
      <c r="CD37" s="169"/>
      <c r="CE37" s="168">
        <f aca="true" t="shared" si="55" ref="CE37:CG38">BM37+BP37+BS37+BV37+BY37+CB37</f>
        <v>0</v>
      </c>
      <c r="CF37" s="168">
        <f t="shared" si="55"/>
        <v>0</v>
      </c>
      <c r="CG37" s="316">
        <f t="shared" si="55"/>
        <v>0</v>
      </c>
      <c r="CH37" s="185"/>
      <c r="CI37" s="158"/>
      <c r="CJ37" s="160"/>
      <c r="CK37" s="168"/>
      <c r="CL37" s="158"/>
      <c r="CM37" s="169"/>
      <c r="CN37" s="284">
        <f aca="true" t="shared" si="56" ref="CN37:CP38">AC37+AU37+AX37+BA37+BD37+BG37+BJ37</f>
        <v>0</v>
      </c>
      <c r="CO37" s="157">
        <f t="shared" si="56"/>
        <v>0</v>
      </c>
      <c r="CP37" s="161">
        <f t="shared" si="56"/>
        <v>0</v>
      </c>
    </row>
    <row r="38" spans="1:94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9"/>
      <c r="AR38" s="168"/>
      <c r="AS38" s="158"/>
      <c r="AT38" s="169"/>
      <c r="AU38" s="174">
        <f t="shared" si="10"/>
        <v>0</v>
      </c>
      <c r="AV38" s="156">
        <f t="shared" si="29"/>
        <v>0</v>
      </c>
      <c r="AW38" s="175">
        <f t="shared" si="11"/>
        <v>0</v>
      </c>
      <c r="AX38" s="168"/>
      <c r="AY38" s="158"/>
      <c r="AZ38" s="169"/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0"/>
      <c r="BM38" s="168"/>
      <c r="BN38" s="158"/>
      <c r="BO38" s="169"/>
      <c r="BP38" s="168"/>
      <c r="BQ38" s="158"/>
      <c r="BR38" s="160"/>
      <c r="BS38" s="168"/>
      <c r="BT38" s="158"/>
      <c r="BU38" s="169"/>
      <c r="BV38" s="168"/>
      <c r="BW38" s="158"/>
      <c r="BX38" s="160"/>
      <c r="BY38" s="168"/>
      <c r="BZ38" s="158"/>
      <c r="CA38" s="169"/>
      <c r="CB38" s="168"/>
      <c r="CC38" s="158"/>
      <c r="CD38" s="169"/>
      <c r="CE38" s="168">
        <f t="shared" si="55"/>
        <v>0</v>
      </c>
      <c r="CF38" s="168">
        <f t="shared" si="55"/>
        <v>0</v>
      </c>
      <c r="CG38" s="316">
        <f t="shared" si="55"/>
        <v>0</v>
      </c>
      <c r="CH38" s="185"/>
      <c r="CI38" s="158"/>
      <c r="CJ38" s="160"/>
      <c r="CK38" s="168"/>
      <c r="CL38" s="158"/>
      <c r="CM38" s="169"/>
      <c r="CN38" s="284">
        <f t="shared" si="56"/>
        <v>0</v>
      </c>
      <c r="CO38" s="157">
        <f t="shared" si="56"/>
        <v>0</v>
      </c>
      <c r="CP38" s="161">
        <f t="shared" si="56"/>
        <v>0</v>
      </c>
    </row>
    <row r="39" spans="1:94" ht="14.25">
      <c r="A39" s="197" t="s">
        <v>350</v>
      </c>
      <c r="B39" s="187">
        <f>SUM(B40:B42)</f>
        <v>0</v>
      </c>
      <c r="C39" s="188">
        <f aca="true" t="shared" si="57" ref="C39:P39">SUM(C40:C42)</f>
        <v>0</v>
      </c>
      <c r="D39" s="189">
        <f t="shared" si="57"/>
        <v>0</v>
      </c>
      <c r="E39" s="187">
        <f t="shared" si="57"/>
        <v>0</v>
      </c>
      <c r="F39" s="188">
        <f t="shared" si="57"/>
        <v>0</v>
      </c>
      <c r="G39" s="189">
        <f t="shared" si="57"/>
        <v>0</v>
      </c>
      <c r="H39" s="187">
        <f t="shared" si="57"/>
        <v>0</v>
      </c>
      <c r="I39" s="188">
        <f t="shared" si="57"/>
        <v>0</v>
      </c>
      <c r="J39" s="189">
        <f t="shared" si="57"/>
        <v>0</v>
      </c>
      <c r="K39" s="187">
        <f t="shared" si="57"/>
        <v>0</v>
      </c>
      <c r="L39" s="188">
        <f t="shared" si="57"/>
        <v>0</v>
      </c>
      <c r="M39" s="189">
        <f t="shared" si="57"/>
        <v>0</v>
      </c>
      <c r="N39" s="187">
        <f t="shared" si="57"/>
        <v>0</v>
      </c>
      <c r="O39" s="188">
        <f t="shared" si="57"/>
        <v>0</v>
      </c>
      <c r="P39" s="189">
        <f t="shared" si="57"/>
        <v>0</v>
      </c>
      <c r="Q39" s="190">
        <f aca="true" t="shared" si="58" ref="Q39:V39">SUM(Q40:Q42)</f>
        <v>0</v>
      </c>
      <c r="R39" s="188">
        <f t="shared" si="58"/>
        <v>0</v>
      </c>
      <c r="S39" s="191">
        <f t="shared" si="58"/>
        <v>0</v>
      </c>
      <c r="T39" s="187">
        <f t="shared" si="58"/>
        <v>0</v>
      </c>
      <c r="U39" s="188">
        <f t="shared" si="58"/>
        <v>0</v>
      </c>
      <c r="V39" s="189">
        <f t="shared" si="58"/>
        <v>0</v>
      </c>
      <c r="W39" s="187">
        <f aca="true" t="shared" si="59" ref="W39:AB39">SUM(W40:W42)</f>
        <v>0</v>
      </c>
      <c r="X39" s="188">
        <f t="shared" si="59"/>
        <v>0</v>
      </c>
      <c r="Y39" s="189">
        <f t="shared" si="59"/>
        <v>0</v>
      </c>
      <c r="Z39" s="187">
        <f t="shared" si="59"/>
        <v>0</v>
      </c>
      <c r="AA39" s="188">
        <f t="shared" si="59"/>
        <v>0</v>
      </c>
      <c r="AB39" s="189">
        <f t="shared" si="59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0" ref="AF39:AT39">SUM(AF40:AF42)</f>
        <v>0</v>
      </c>
      <c r="AG39" s="188">
        <f t="shared" si="60"/>
        <v>0</v>
      </c>
      <c r="AH39" s="189">
        <f t="shared" si="60"/>
        <v>0</v>
      </c>
      <c r="AI39" s="187">
        <f aca="true" t="shared" si="61" ref="AI39:AN39">SUM(AI40:AI42)</f>
        <v>0</v>
      </c>
      <c r="AJ39" s="188">
        <f t="shared" si="61"/>
        <v>0</v>
      </c>
      <c r="AK39" s="189">
        <f t="shared" si="61"/>
        <v>0</v>
      </c>
      <c r="AL39" s="187">
        <f t="shared" si="61"/>
        <v>0</v>
      </c>
      <c r="AM39" s="188">
        <f t="shared" si="61"/>
        <v>0</v>
      </c>
      <c r="AN39" s="189">
        <f t="shared" si="61"/>
        <v>0</v>
      </c>
      <c r="AO39" s="187">
        <f t="shared" si="60"/>
        <v>0</v>
      </c>
      <c r="AP39" s="188">
        <f t="shared" si="60"/>
        <v>0</v>
      </c>
      <c r="AQ39" s="189">
        <f t="shared" si="60"/>
        <v>0</v>
      </c>
      <c r="AR39" s="187">
        <f t="shared" si="60"/>
        <v>0</v>
      </c>
      <c r="AS39" s="188">
        <f t="shared" si="60"/>
        <v>0</v>
      </c>
      <c r="AT39" s="189">
        <f t="shared" si="60"/>
        <v>0</v>
      </c>
      <c r="AU39" s="192">
        <f t="shared" si="10"/>
        <v>0</v>
      </c>
      <c r="AV39" s="193">
        <f t="shared" si="29"/>
        <v>0</v>
      </c>
      <c r="AW39" s="194">
        <f t="shared" si="11"/>
        <v>0</v>
      </c>
      <c r="AX39" s="187">
        <f>AX40+AX41+AX42</f>
        <v>0</v>
      </c>
      <c r="AY39" s="187">
        <f aca="true" t="shared" si="62" ref="AY39:CP39">AY40+AY41+AY42</f>
        <v>0</v>
      </c>
      <c r="AZ39" s="187">
        <f t="shared" si="62"/>
        <v>0</v>
      </c>
      <c r="BA39" s="187">
        <f t="shared" si="62"/>
        <v>0</v>
      </c>
      <c r="BB39" s="187">
        <f t="shared" si="62"/>
        <v>0</v>
      </c>
      <c r="BC39" s="187">
        <f t="shared" si="62"/>
        <v>0</v>
      </c>
      <c r="BD39" s="187">
        <f t="shared" si="62"/>
        <v>0</v>
      </c>
      <c r="BE39" s="187">
        <f t="shared" si="62"/>
        <v>0</v>
      </c>
      <c r="BF39" s="187">
        <f t="shared" si="62"/>
        <v>0</v>
      </c>
      <c r="BG39" s="187">
        <f t="shared" si="62"/>
        <v>0</v>
      </c>
      <c r="BH39" s="187">
        <f t="shared" si="62"/>
        <v>0</v>
      </c>
      <c r="BI39" s="187">
        <f t="shared" si="62"/>
        <v>0</v>
      </c>
      <c r="BJ39" s="187">
        <f t="shared" si="62"/>
        <v>0</v>
      </c>
      <c r="BK39" s="187">
        <f t="shared" si="62"/>
        <v>0</v>
      </c>
      <c r="BL39" s="307">
        <f t="shared" si="62"/>
        <v>0</v>
      </c>
      <c r="BM39" s="307">
        <f t="shared" si="62"/>
        <v>0</v>
      </c>
      <c r="BN39" s="307">
        <f t="shared" si="62"/>
        <v>0</v>
      </c>
      <c r="BO39" s="300">
        <f t="shared" si="62"/>
        <v>0</v>
      </c>
      <c r="BP39" s="307">
        <f t="shared" si="62"/>
        <v>0</v>
      </c>
      <c r="BQ39" s="307">
        <f t="shared" si="62"/>
        <v>0</v>
      </c>
      <c r="BR39" s="307">
        <f t="shared" si="62"/>
        <v>0</v>
      </c>
      <c r="BS39" s="307">
        <f t="shared" si="62"/>
        <v>0</v>
      </c>
      <c r="BT39" s="307">
        <f t="shared" si="62"/>
        <v>0</v>
      </c>
      <c r="BU39" s="300">
        <f t="shared" si="62"/>
        <v>0</v>
      </c>
      <c r="BV39" s="307">
        <f t="shared" si="62"/>
        <v>0</v>
      </c>
      <c r="BW39" s="307">
        <f t="shared" si="62"/>
        <v>0</v>
      </c>
      <c r="BX39" s="307">
        <f t="shared" si="62"/>
        <v>0</v>
      </c>
      <c r="BY39" s="307">
        <f t="shared" si="62"/>
        <v>0</v>
      </c>
      <c r="BZ39" s="307">
        <f t="shared" si="62"/>
        <v>0</v>
      </c>
      <c r="CA39" s="300">
        <f t="shared" si="62"/>
        <v>0</v>
      </c>
      <c r="CB39" s="307">
        <f t="shared" si="62"/>
        <v>0</v>
      </c>
      <c r="CC39" s="307">
        <f t="shared" si="62"/>
        <v>0</v>
      </c>
      <c r="CD39" s="300">
        <f t="shared" si="62"/>
        <v>0</v>
      </c>
      <c r="CE39" s="307">
        <f t="shared" si="62"/>
        <v>0</v>
      </c>
      <c r="CF39" s="307">
        <f t="shared" si="62"/>
        <v>0</v>
      </c>
      <c r="CG39" s="300">
        <f t="shared" si="62"/>
        <v>0</v>
      </c>
      <c r="CH39" s="190">
        <f t="shared" si="62"/>
        <v>0</v>
      </c>
      <c r="CI39" s="187">
        <f t="shared" si="62"/>
        <v>0</v>
      </c>
      <c r="CJ39" s="187">
        <f t="shared" si="62"/>
        <v>0</v>
      </c>
      <c r="CK39" s="187">
        <f t="shared" si="62"/>
        <v>0</v>
      </c>
      <c r="CL39" s="187">
        <f t="shared" si="62"/>
        <v>0</v>
      </c>
      <c r="CM39" s="187">
        <f t="shared" si="62"/>
        <v>0</v>
      </c>
      <c r="CN39" s="187">
        <f t="shared" si="62"/>
        <v>0</v>
      </c>
      <c r="CO39" s="187">
        <f t="shared" si="62"/>
        <v>0</v>
      </c>
      <c r="CP39" s="187">
        <f t="shared" si="62"/>
        <v>0</v>
      </c>
    </row>
    <row r="40" spans="1:94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9"/>
      <c r="AR40" s="168"/>
      <c r="AS40" s="158"/>
      <c r="AT40" s="169"/>
      <c r="AU40" s="174">
        <f t="shared" si="10"/>
        <v>0</v>
      </c>
      <c r="AV40" s="156">
        <f t="shared" si="29"/>
        <v>0</v>
      </c>
      <c r="AW40" s="175">
        <f t="shared" si="11"/>
        <v>0</v>
      </c>
      <c r="AX40" s="168"/>
      <c r="AY40" s="158"/>
      <c r="AZ40" s="169"/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0"/>
      <c r="BM40" s="168"/>
      <c r="BN40" s="158"/>
      <c r="BO40" s="169"/>
      <c r="BP40" s="168"/>
      <c r="BQ40" s="158"/>
      <c r="BR40" s="160"/>
      <c r="BS40" s="168"/>
      <c r="BT40" s="158"/>
      <c r="BU40" s="169"/>
      <c r="BV40" s="168"/>
      <c r="BW40" s="158"/>
      <c r="BX40" s="160"/>
      <c r="BY40" s="168"/>
      <c r="BZ40" s="158"/>
      <c r="CA40" s="169"/>
      <c r="CB40" s="168"/>
      <c r="CC40" s="158"/>
      <c r="CD40" s="169"/>
      <c r="CE40" s="168">
        <f aca="true" t="shared" si="63" ref="CE40:CG43">BM40+BP40+BS40+BV40+BY40+CB40</f>
        <v>0</v>
      </c>
      <c r="CF40" s="168">
        <f t="shared" si="63"/>
        <v>0</v>
      </c>
      <c r="CG40" s="316">
        <f t="shared" si="63"/>
        <v>0</v>
      </c>
      <c r="CH40" s="185"/>
      <c r="CI40" s="158"/>
      <c r="CJ40" s="160"/>
      <c r="CK40" s="168"/>
      <c r="CL40" s="158"/>
      <c r="CM40" s="169"/>
      <c r="CN40" s="284">
        <f aca="true" t="shared" si="64" ref="CN40:CP41">AC40+AU40+AX40+BA40+BD40+BG40+BJ40</f>
        <v>0</v>
      </c>
      <c r="CO40" s="157">
        <f t="shared" si="64"/>
        <v>0</v>
      </c>
      <c r="CP40" s="161">
        <f t="shared" si="64"/>
        <v>0</v>
      </c>
    </row>
    <row r="41" spans="1:94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9"/>
      <c r="AR41" s="168"/>
      <c r="AS41" s="158"/>
      <c r="AT41" s="169"/>
      <c r="AU41" s="174">
        <f t="shared" si="10"/>
        <v>0</v>
      </c>
      <c r="AV41" s="156">
        <f t="shared" si="29"/>
        <v>0</v>
      </c>
      <c r="AW41" s="175">
        <f t="shared" si="11"/>
        <v>0</v>
      </c>
      <c r="AX41" s="168"/>
      <c r="AY41" s="158"/>
      <c r="AZ41" s="169"/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0"/>
      <c r="BM41" s="168"/>
      <c r="BN41" s="158"/>
      <c r="BO41" s="169"/>
      <c r="BP41" s="168"/>
      <c r="BQ41" s="158"/>
      <c r="BR41" s="160"/>
      <c r="BS41" s="168"/>
      <c r="BT41" s="158"/>
      <c r="BU41" s="169"/>
      <c r="BV41" s="168"/>
      <c r="BW41" s="158"/>
      <c r="BX41" s="160"/>
      <c r="BY41" s="168"/>
      <c r="BZ41" s="158"/>
      <c r="CA41" s="169"/>
      <c r="CB41" s="168"/>
      <c r="CC41" s="158"/>
      <c r="CD41" s="169"/>
      <c r="CE41" s="168">
        <f t="shared" si="63"/>
        <v>0</v>
      </c>
      <c r="CF41" s="168">
        <f t="shared" si="63"/>
        <v>0</v>
      </c>
      <c r="CG41" s="316">
        <f t="shared" si="63"/>
        <v>0</v>
      </c>
      <c r="CH41" s="185"/>
      <c r="CI41" s="158"/>
      <c r="CJ41" s="160"/>
      <c r="CK41" s="168"/>
      <c r="CL41" s="158"/>
      <c r="CM41" s="169"/>
      <c r="CN41" s="284">
        <f t="shared" si="64"/>
        <v>0</v>
      </c>
      <c r="CO41" s="157">
        <f t="shared" si="64"/>
        <v>0</v>
      </c>
      <c r="CP41" s="161">
        <f t="shared" si="64"/>
        <v>0</v>
      </c>
    </row>
    <row r="42" spans="1:94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9"/>
      <c r="AR42" s="168"/>
      <c r="AS42" s="158"/>
      <c r="AT42" s="169"/>
      <c r="AU42" s="174">
        <f t="shared" si="10"/>
        <v>0</v>
      </c>
      <c r="AV42" s="156">
        <f t="shared" si="29"/>
        <v>0</v>
      </c>
      <c r="AW42" s="175">
        <f t="shared" si="11"/>
        <v>0</v>
      </c>
      <c r="AX42" s="168"/>
      <c r="AY42" s="158"/>
      <c r="AZ42" s="169"/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0"/>
      <c r="BM42" s="168"/>
      <c r="BN42" s="158"/>
      <c r="BO42" s="169"/>
      <c r="BP42" s="168"/>
      <c r="BQ42" s="158"/>
      <c r="BR42" s="160"/>
      <c r="BS42" s="168"/>
      <c r="BT42" s="158"/>
      <c r="BU42" s="169"/>
      <c r="BV42" s="168"/>
      <c r="BW42" s="158"/>
      <c r="BX42" s="160"/>
      <c r="BY42" s="168"/>
      <c r="BZ42" s="158"/>
      <c r="CA42" s="169"/>
      <c r="CB42" s="168"/>
      <c r="CC42" s="158"/>
      <c r="CD42" s="169"/>
      <c r="CE42" s="168">
        <f t="shared" si="63"/>
        <v>0</v>
      </c>
      <c r="CF42" s="168">
        <f t="shared" si="63"/>
        <v>0</v>
      </c>
      <c r="CG42" s="316">
        <f t="shared" si="63"/>
        <v>0</v>
      </c>
      <c r="CH42" s="185"/>
      <c r="CI42" s="158"/>
      <c r="CJ42" s="160"/>
      <c r="CK42" s="168"/>
      <c r="CL42" s="158"/>
      <c r="CM42" s="169"/>
      <c r="CN42" s="284">
        <f>AC42+AU42+AX42+BA42+BD42+BG42+BJ42+CH42+CK42</f>
        <v>0</v>
      </c>
      <c r="CO42" s="284">
        <f>AD42+AV42+AY42+BB42+BE42+BH42+BK42+CI42+CL42</f>
        <v>0</v>
      </c>
      <c r="CP42" s="284">
        <f>AE42+AW42+AZ42+BC42+BF42+BI42+BL42+CJ42</f>
        <v>0</v>
      </c>
    </row>
    <row r="43" spans="1:94" ht="15">
      <c r="A43" s="197" t="s">
        <v>356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99.66</v>
      </c>
      <c r="O43" s="158">
        <v>99.66</v>
      </c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99.66</v>
      </c>
      <c r="AD43" s="156">
        <f t="shared" si="8"/>
        <v>99.66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/>
      <c r="AP43" s="158"/>
      <c r="AQ43" s="169"/>
      <c r="AR43" s="168"/>
      <c r="AS43" s="158"/>
      <c r="AT43" s="169">
        <v>0</v>
      </c>
      <c r="AU43" s="174">
        <f t="shared" si="10"/>
        <v>0</v>
      </c>
      <c r="AV43" s="156">
        <f aca="true" t="shared" si="65" ref="AV43:AV65">AG43+AJ43+AM43+AP43+AS43</f>
        <v>0</v>
      </c>
      <c r="AW43" s="175">
        <f t="shared" si="11"/>
        <v>0</v>
      </c>
      <c r="AX43" s="168"/>
      <c r="AY43" s="158"/>
      <c r="AZ43" s="169"/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0"/>
      <c r="BM43" s="168"/>
      <c r="BN43" s="158"/>
      <c r="BO43" s="169"/>
      <c r="BP43" s="168"/>
      <c r="BQ43" s="158"/>
      <c r="BR43" s="160"/>
      <c r="BS43" s="168"/>
      <c r="BT43" s="158"/>
      <c r="BU43" s="169"/>
      <c r="BV43" s="168"/>
      <c r="BW43" s="158"/>
      <c r="BX43" s="160"/>
      <c r="BY43" s="168"/>
      <c r="BZ43" s="158"/>
      <c r="CA43" s="169"/>
      <c r="CB43" s="168"/>
      <c r="CC43" s="158"/>
      <c r="CD43" s="169"/>
      <c r="CE43" s="198">
        <f t="shared" si="63"/>
        <v>0</v>
      </c>
      <c r="CF43" s="198">
        <f t="shared" si="63"/>
        <v>0</v>
      </c>
      <c r="CG43" s="317">
        <f t="shared" si="63"/>
        <v>0</v>
      </c>
      <c r="CH43" s="185"/>
      <c r="CI43" s="158"/>
      <c r="CJ43" s="160"/>
      <c r="CK43" s="168"/>
      <c r="CL43" s="158"/>
      <c r="CM43" s="169"/>
      <c r="CN43" s="284">
        <f>AC43+AU43+AX43+BA43+BD43+BG43+BJ43</f>
        <v>99.66</v>
      </c>
      <c r="CO43" s="157">
        <f>AD43+AV43+AY43+BB43+BE43+BH43+BK43</f>
        <v>99.66</v>
      </c>
      <c r="CP43" s="161">
        <f>AE43+AW43+AZ43+BC43+BF43+BI43+BL43</f>
        <v>0</v>
      </c>
    </row>
    <row r="44" spans="1:94" ht="14.25">
      <c r="A44" s="197" t="s">
        <v>230</v>
      </c>
      <c r="B44" s="187">
        <f>B45+B56+B57+B58</f>
        <v>1305463.69</v>
      </c>
      <c r="C44" s="188">
        <f aca="true" t="shared" si="66" ref="C44:P44">C45+C56+C57+C58</f>
        <v>0</v>
      </c>
      <c r="D44" s="189">
        <f t="shared" si="66"/>
        <v>0</v>
      </c>
      <c r="E44" s="187">
        <f t="shared" si="66"/>
        <v>0</v>
      </c>
      <c r="F44" s="188">
        <f t="shared" si="66"/>
        <v>0</v>
      </c>
      <c r="G44" s="189">
        <f t="shared" si="66"/>
        <v>0</v>
      </c>
      <c r="H44" s="187">
        <f t="shared" si="66"/>
        <v>48121.34</v>
      </c>
      <c r="I44" s="188">
        <f t="shared" si="66"/>
        <v>0</v>
      </c>
      <c r="J44" s="189">
        <f t="shared" si="66"/>
        <v>0</v>
      </c>
      <c r="K44" s="187">
        <f t="shared" si="66"/>
        <v>4705.3</v>
      </c>
      <c r="L44" s="188">
        <f t="shared" si="66"/>
        <v>0</v>
      </c>
      <c r="M44" s="189">
        <f t="shared" si="66"/>
        <v>0</v>
      </c>
      <c r="N44" s="187">
        <f t="shared" si="66"/>
        <v>166726.6</v>
      </c>
      <c r="O44" s="188">
        <f t="shared" si="66"/>
        <v>0</v>
      </c>
      <c r="P44" s="189">
        <f t="shared" si="66"/>
        <v>0</v>
      </c>
      <c r="Q44" s="190">
        <f aca="true" t="shared" si="67" ref="Q44:V44">Q45+Q56+Q57+Q58</f>
        <v>0</v>
      </c>
      <c r="R44" s="188">
        <f t="shared" si="67"/>
        <v>0</v>
      </c>
      <c r="S44" s="191">
        <f t="shared" si="67"/>
        <v>0</v>
      </c>
      <c r="T44" s="187">
        <f t="shared" si="67"/>
        <v>2688.4</v>
      </c>
      <c r="U44" s="188">
        <f t="shared" si="67"/>
        <v>0</v>
      </c>
      <c r="V44" s="189">
        <f t="shared" si="67"/>
        <v>0</v>
      </c>
      <c r="W44" s="187">
        <f aca="true" t="shared" si="68" ref="W44:AB44">W45+W56+W57+W58</f>
        <v>0</v>
      </c>
      <c r="X44" s="188">
        <f t="shared" si="68"/>
        <v>0</v>
      </c>
      <c r="Y44" s="189">
        <f t="shared" si="68"/>
        <v>0</v>
      </c>
      <c r="Z44" s="187">
        <f t="shared" si="68"/>
        <v>11273.14</v>
      </c>
      <c r="AA44" s="188">
        <f t="shared" si="68"/>
        <v>0</v>
      </c>
      <c r="AB44" s="189">
        <f t="shared" si="68"/>
        <v>0</v>
      </c>
      <c r="AC44" s="192">
        <f t="shared" si="7"/>
        <v>1538978.47</v>
      </c>
      <c r="AD44" s="193">
        <f t="shared" si="8"/>
        <v>0</v>
      </c>
      <c r="AE44" s="194">
        <f t="shared" si="9"/>
        <v>0</v>
      </c>
      <c r="AF44" s="187">
        <f aca="true" t="shared" si="69" ref="AF44:AT44">AF45+AF56+AF57+AF58</f>
        <v>47038.3</v>
      </c>
      <c r="AG44" s="188">
        <f t="shared" si="69"/>
        <v>0</v>
      </c>
      <c r="AH44" s="189">
        <f t="shared" si="69"/>
        <v>0</v>
      </c>
      <c r="AI44" s="187">
        <f aca="true" t="shared" si="70" ref="AI44:AN44">AI45+AI56+AI57+AI58</f>
        <v>0</v>
      </c>
      <c r="AJ44" s="188">
        <f t="shared" si="70"/>
        <v>0</v>
      </c>
      <c r="AK44" s="189">
        <f t="shared" si="70"/>
        <v>0</v>
      </c>
      <c r="AL44" s="187">
        <f t="shared" si="70"/>
        <v>0</v>
      </c>
      <c r="AM44" s="188">
        <f t="shared" si="70"/>
        <v>0</v>
      </c>
      <c r="AN44" s="189">
        <f t="shared" si="70"/>
        <v>0</v>
      </c>
      <c r="AO44" s="187">
        <f t="shared" si="69"/>
        <v>0</v>
      </c>
      <c r="AP44" s="188">
        <f t="shared" si="69"/>
        <v>0</v>
      </c>
      <c r="AQ44" s="189">
        <f t="shared" si="69"/>
        <v>0</v>
      </c>
      <c r="AR44" s="187">
        <f t="shared" si="69"/>
        <v>0</v>
      </c>
      <c r="AS44" s="188">
        <f t="shared" si="69"/>
        <v>0</v>
      </c>
      <c r="AT44" s="189">
        <f t="shared" si="69"/>
        <v>0</v>
      </c>
      <c r="AU44" s="192">
        <f t="shared" si="10"/>
        <v>47038.3</v>
      </c>
      <c r="AV44" s="193">
        <f t="shared" si="65"/>
        <v>0</v>
      </c>
      <c r="AW44" s="194">
        <f t="shared" si="11"/>
        <v>0</v>
      </c>
      <c r="AX44" s="187">
        <f>AX45+AX58</f>
        <v>0</v>
      </c>
      <c r="AY44" s="187">
        <f aca="true" t="shared" si="71" ref="AY44:CP44">AY45+AY58</f>
        <v>0</v>
      </c>
      <c r="AZ44" s="187">
        <f t="shared" si="71"/>
        <v>0</v>
      </c>
      <c r="BA44" s="187">
        <f t="shared" si="71"/>
        <v>8768.74</v>
      </c>
      <c r="BB44" s="187">
        <f t="shared" si="71"/>
        <v>0</v>
      </c>
      <c r="BC44" s="187">
        <f t="shared" si="71"/>
        <v>0</v>
      </c>
      <c r="BD44" s="187">
        <f t="shared" si="71"/>
        <v>11382.3</v>
      </c>
      <c r="BE44" s="187">
        <f t="shared" si="71"/>
        <v>0</v>
      </c>
      <c r="BF44" s="187">
        <f t="shared" si="71"/>
        <v>0</v>
      </c>
      <c r="BG44" s="187">
        <f t="shared" si="71"/>
        <v>0</v>
      </c>
      <c r="BH44" s="187">
        <f t="shared" si="71"/>
        <v>0</v>
      </c>
      <c r="BI44" s="187">
        <f t="shared" si="71"/>
        <v>0</v>
      </c>
      <c r="BJ44" s="187">
        <f t="shared" si="71"/>
        <v>44.82</v>
      </c>
      <c r="BK44" s="187">
        <f t="shared" si="71"/>
        <v>0</v>
      </c>
      <c r="BL44" s="307">
        <f t="shared" si="71"/>
        <v>0</v>
      </c>
      <c r="BM44" s="307">
        <f aca="true" t="shared" si="72" ref="BM44:CG44">BM45+BM58</f>
        <v>0</v>
      </c>
      <c r="BN44" s="307">
        <f t="shared" si="72"/>
        <v>0</v>
      </c>
      <c r="BO44" s="300">
        <f t="shared" si="72"/>
        <v>0</v>
      </c>
      <c r="BP44" s="307">
        <f t="shared" si="72"/>
        <v>0</v>
      </c>
      <c r="BQ44" s="307">
        <f t="shared" si="72"/>
        <v>0</v>
      </c>
      <c r="BR44" s="307">
        <f t="shared" si="72"/>
        <v>0</v>
      </c>
      <c r="BS44" s="307">
        <f t="shared" si="72"/>
        <v>0</v>
      </c>
      <c r="BT44" s="307">
        <f t="shared" si="72"/>
        <v>0</v>
      </c>
      <c r="BU44" s="300">
        <f t="shared" si="72"/>
        <v>0</v>
      </c>
      <c r="BV44" s="307">
        <f t="shared" si="72"/>
        <v>0</v>
      </c>
      <c r="BW44" s="307">
        <f t="shared" si="72"/>
        <v>0</v>
      </c>
      <c r="BX44" s="307">
        <f t="shared" si="72"/>
        <v>0</v>
      </c>
      <c r="BY44" s="307">
        <f t="shared" si="72"/>
        <v>0</v>
      </c>
      <c r="BZ44" s="307">
        <f t="shared" si="72"/>
        <v>0</v>
      </c>
      <c r="CA44" s="300">
        <f t="shared" si="72"/>
        <v>0</v>
      </c>
      <c r="CB44" s="307">
        <f t="shared" si="72"/>
        <v>0</v>
      </c>
      <c r="CC44" s="307">
        <f t="shared" si="72"/>
        <v>0</v>
      </c>
      <c r="CD44" s="300">
        <f t="shared" si="72"/>
        <v>0</v>
      </c>
      <c r="CE44" s="307">
        <f t="shared" si="72"/>
        <v>0</v>
      </c>
      <c r="CF44" s="307">
        <f t="shared" si="72"/>
        <v>0</v>
      </c>
      <c r="CG44" s="300">
        <f t="shared" si="72"/>
        <v>0</v>
      </c>
      <c r="CH44" s="190">
        <f t="shared" si="71"/>
        <v>0</v>
      </c>
      <c r="CI44" s="187">
        <f t="shared" si="71"/>
        <v>0</v>
      </c>
      <c r="CJ44" s="187">
        <f t="shared" si="71"/>
        <v>0</v>
      </c>
      <c r="CK44" s="187">
        <f t="shared" si="71"/>
        <v>0</v>
      </c>
      <c r="CL44" s="187">
        <f t="shared" si="71"/>
        <v>0</v>
      </c>
      <c r="CM44" s="187">
        <f t="shared" si="71"/>
        <v>0</v>
      </c>
      <c r="CN44" s="187">
        <f t="shared" si="71"/>
        <v>1606212.6300000001</v>
      </c>
      <c r="CO44" s="187">
        <f t="shared" si="71"/>
        <v>0</v>
      </c>
      <c r="CP44" s="187">
        <f t="shared" si="71"/>
        <v>0</v>
      </c>
    </row>
    <row r="45" spans="1:94" ht="14.25">
      <c r="A45" s="197" t="s">
        <v>357</v>
      </c>
      <c r="B45" s="187">
        <f>B46+B47+B51</f>
        <v>1305463.69</v>
      </c>
      <c r="C45" s="188">
        <f aca="true" t="shared" si="73" ref="C45:P45">C46+C47+C51</f>
        <v>0</v>
      </c>
      <c r="D45" s="189">
        <f t="shared" si="73"/>
        <v>0</v>
      </c>
      <c r="E45" s="187">
        <f t="shared" si="73"/>
        <v>0</v>
      </c>
      <c r="F45" s="188">
        <f>F46+F47+F48</f>
        <v>0</v>
      </c>
      <c r="G45" s="189">
        <f t="shared" si="73"/>
        <v>0</v>
      </c>
      <c r="H45" s="187">
        <f t="shared" si="73"/>
        <v>48121.34</v>
      </c>
      <c r="I45" s="188">
        <f t="shared" si="73"/>
        <v>0</v>
      </c>
      <c r="J45" s="189">
        <f t="shared" si="73"/>
        <v>0</v>
      </c>
      <c r="K45" s="187">
        <f t="shared" si="73"/>
        <v>4705.3</v>
      </c>
      <c r="L45" s="188">
        <f t="shared" si="73"/>
        <v>0</v>
      </c>
      <c r="M45" s="189">
        <f t="shared" si="73"/>
        <v>0</v>
      </c>
      <c r="N45" s="187">
        <f t="shared" si="73"/>
        <v>166726.6</v>
      </c>
      <c r="O45" s="188">
        <f t="shared" si="73"/>
        <v>0</v>
      </c>
      <c r="P45" s="189">
        <f t="shared" si="73"/>
        <v>0</v>
      </c>
      <c r="Q45" s="190">
        <f aca="true" t="shared" si="74" ref="Q45:V45">Q46+Q47+Q51</f>
        <v>0</v>
      </c>
      <c r="R45" s="188">
        <f t="shared" si="74"/>
        <v>0</v>
      </c>
      <c r="S45" s="191">
        <f t="shared" si="74"/>
        <v>0</v>
      </c>
      <c r="T45" s="187">
        <f t="shared" si="74"/>
        <v>2688.4</v>
      </c>
      <c r="U45" s="188">
        <f t="shared" si="74"/>
        <v>0</v>
      </c>
      <c r="V45" s="189">
        <f t="shared" si="74"/>
        <v>0</v>
      </c>
      <c r="W45" s="187">
        <f aca="true" t="shared" si="75" ref="W45:AB45">W46+W47+W51</f>
        <v>0</v>
      </c>
      <c r="X45" s="188">
        <f t="shared" si="75"/>
        <v>0</v>
      </c>
      <c r="Y45" s="189">
        <f t="shared" si="75"/>
        <v>0</v>
      </c>
      <c r="Z45" s="187">
        <f t="shared" si="75"/>
        <v>11273.14</v>
      </c>
      <c r="AA45" s="188">
        <f t="shared" si="75"/>
        <v>0</v>
      </c>
      <c r="AB45" s="189">
        <f t="shared" si="75"/>
        <v>0</v>
      </c>
      <c r="AC45" s="192">
        <f t="shared" si="7"/>
        <v>1538978.47</v>
      </c>
      <c r="AD45" s="193">
        <f t="shared" si="8"/>
        <v>0</v>
      </c>
      <c r="AE45" s="194">
        <f t="shared" si="9"/>
        <v>0</v>
      </c>
      <c r="AF45" s="187">
        <f aca="true" t="shared" si="76" ref="AF45:AT45">AF46+AF47+AF51</f>
        <v>47038.3</v>
      </c>
      <c r="AG45" s="188">
        <f t="shared" si="76"/>
        <v>0</v>
      </c>
      <c r="AH45" s="189">
        <f t="shared" si="76"/>
        <v>0</v>
      </c>
      <c r="AI45" s="187">
        <f aca="true" t="shared" si="77" ref="AI45:AN45">AI46+AI47+AI51</f>
        <v>0</v>
      </c>
      <c r="AJ45" s="188">
        <f t="shared" si="77"/>
        <v>0</v>
      </c>
      <c r="AK45" s="189">
        <f t="shared" si="77"/>
        <v>0</v>
      </c>
      <c r="AL45" s="187">
        <f t="shared" si="77"/>
        <v>0</v>
      </c>
      <c r="AM45" s="188">
        <f t="shared" si="77"/>
        <v>0</v>
      </c>
      <c r="AN45" s="189">
        <f t="shared" si="77"/>
        <v>0</v>
      </c>
      <c r="AO45" s="187">
        <f t="shared" si="76"/>
        <v>0</v>
      </c>
      <c r="AP45" s="188">
        <f t="shared" si="76"/>
        <v>0</v>
      </c>
      <c r="AQ45" s="189">
        <f t="shared" si="76"/>
        <v>0</v>
      </c>
      <c r="AR45" s="187">
        <f t="shared" si="76"/>
        <v>0</v>
      </c>
      <c r="AS45" s="188">
        <f t="shared" si="76"/>
        <v>0</v>
      </c>
      <c r="AT45" s="189">
        <f t="shared" si="76"/>
        <v>0</v>
      </c>
      <c r="AU45" s="192">
        <f t="shared" si="10"/>
        <v>47038.3</v>
      </c>
      <c r="AV45" s="193">
        <f t="shared" si="65"/>
        <v>0</v>
      </c>
      <c r="AW45" s="194">
        <f t="shared" si="11"/>
        <v>0</v>
      </c>
      <c r="AX45" s="187">
        <f aca="true" t="shared" si="78" ref="AX45:BI45">AX46+AX47+AX51</f>
        <v>0</v>
      </c>
      <c r="AY45" s="188">
        <f t="shared" si="78"/>
        <v>0</v>
      </c>
      <c r="AZ45" s="189">
        <f t="shared" si="78"/>
        <v>0</v>
      </c>
      <c r="BA45" s="187">
        <f t="shared" si="78"/>
        <v>8768.74</v>
      </c>
      <c r="BB45" s="188">
        <f t="shared" si="78"/>
        <v>0</v>
      </c>
      <c r="BC45" s="189">
        <f t="shared" si="78"/>
        <v>0</v>
      </c>
      <c r="BD45" s="187">
        <f>BD46+BD47+BD51</f>
        <v>11382.3</v>
      </c>
      <c r="BE45" s="188">
        <f>BE46+BE47+BE51</f>
        <v>0</v>
      </c>
      <c r="BF45" s="189">
        <f>BF46+BF47+BF51</f>
        <v>0</v>
      </c>
      <c r="BG45" s="187">
        <f t="shared" si="78"/>
        <v>0</v>
      </c>
      <c r="BH45" s="188">
        <f t="shared" si="78"/>
        <v>0</v>
      </c>
      <c r="BI45" s="189">
        <f t="shared" si="78"/>
        <v>0</v>
      </c>
      <c r="BJ45" s="187">
        <f>BJ46+BJ47+BJ51</f>
        <v>44.82</v>
      </c>
      <c r="BK45" s="188">
        <f>BK46+BK47+BK51</f>
        <v>0</v>
      </c>
      <c r="BL45" s="191">
        <f>BL46+BL47+BL51</f>
        <v>0</v>
      </c>
      <c r="BM45" s="307">
        <f aca="true" t="shared" si="79" ref="BM45:CG45">BM46+BM47+BM51</f>
        <v>0</v>
      </c>
      <c r="BN45" s="191">
        <f t="shared" si="79"/>
        <v>0</v>
      </c>
      <c r="BO45" s="189">
        <f t="shared" si="79"/>
        <v>0</v>
      </c>
      <c r="BP45" s="307">
        <f t="shared" si="79"/>
        <v>0</v>
      </c>
      <c r="BQ45" s="191">
        <f t="shared" si="79"/>
        <v>0</v>
      </c>
      <c r="BR45" s="191">
        <f t="shared" si="79"/>
        <v>0</v>
      </c>
      <c r="BS45" s="307">
        <f t="shared" si="79"/>
        <v>0</v>
      </c>
      <c r="BT45" s="191">
        <f t="shared" si="79"/>
        <v>0</v>
      </c>
      <c r="BU45" s="189">
        <f t="shared" si="79"/>
        <v>0</v>
      </c>
      <c r="BV45" s="307">
        <f t="shared" si="79"/>
        <v>0</v>
      </c>
      <c r="BW45" s="191">
        <f t="shared" si="79"/>
        <v>0</v>
      </c>
      <c r="BX45" s="191">
        <f t="shared" si="79"/>
        <v>0</v>
      </c>
      <c r="BY45" s="307">
        <f t="shared" si="79"/>
        <v>0</v>
      </c>
      <c r="BZ45" s="191">
        <f t="shared" si="79"/>
        <v>0</v>
      </c>
      <c r="CA45" s="189">
        <f t="shared" si="79"/>
        <v>0</v>
      </c>
      <c r="CB45" s="307">
        <f t="shared" si="79"/>
        <v>0</v>
      </c>
      <c r="CC45" s="191">
        <f t="shared" si="79"/>
        <v>0</v>
      </c>
      <c r="CD45" s="189">
        <f t="shared" si="79"/>
        <v>0</v>
      </c>
      <c r="CE45" s="307">
        <f t="shared" si="79"/>
        <v>0</v>
      </c>
      <c r="CF45" s="191">
        <f t="shared" si="79"/>
        <v>0</v>
      </c>
      <c r="CG45" s="189">
        <f t="shared" si="79"/>
        <v>0</v>
      </c>
      <c r="CH45" s="190">
        <f aca="true" t="shared" si="80" ref="CH45:CN45">CH46+CH47+CH51</f>
        <v>0</v>
      </c>
      <c r="CI45" s="188">
        <f t="shared" si="80"/>
        <v>0</v>
      </c>
      <c r="CJ45" s="191">
        <f t="shared" si="80"/>
        <v>0</v>
      </c>
      <c r="CK45" s="187">
        <f t="shared" si="80"/>
        <v>0</v>
      </c>
      <c r="CL45" s="187">
        <f t="shared" si="80"/>
        <v>0</v>
      </c>
      <c r="CM45" s="300">
        <f t="shared" si="80"/>
        <v>0</v>
      </c>
      <c r="CN45" s="283">
        <f t="shared" si="80"/>
        <v>1606212.6300000001</v>
      </c>
      <c r="CO45" s="283">
        <f>CO46</f>
        <v>0</v>
      </c>
      <c r="CP45" s="196">
        <f>AE45+AW45+AZ45+BC45+BF45+BI45+BL45</f>
        <v>0</v>
      </c>
    </row>
    <row r="46" spans="1:94" ht="15">
      <c r="A46" s="186" t="s">
        <v>358</v>
      </c>
      <c r="B46" s="168">
        <v>1305463.69</v>
      </c>
      <c r="C46" s="158"/>
      <c r="D46" s="169"/>
      <c r="E46" s="168"/>
      <c r="F46" s="158"/>
      <c r="G46" s="169"/>
      <c r="H46" s="168">
        <v>48121.34</v>
      </c>
      <c r="I46" s="158"/>
      <c r="J46" s="169"/>
      <c r="K46" s="168">
        <v>4705.3</v>
      </c>
      <c r="L46" s="158"/>
      <c r="M46" s="169"/>
      <c r="N46" s="168">
        <v>166726.6</v>
      </c>
      <c r="O46" s="158"/>
      <c r="P46" s="169"/>
      <c r="Q46" s="185"/>
      <c r="R46" s="158"/>
      <c r="S46" s="160"/>
      <c r="T46" s="168">
        <v>2688.4</v>
      </c>
      <c r="U46" s="158"/>
      <c r="V46" s="169"/>
      <c r="W46" s="168"/>
      <c r="X46" s="158"/>
      <c r="Y46" s="169"/>
      <c r="Z46" s="168">
        <v>11273.14</v>
      </c>
      <c r="AA46" s="158"/>
      <c r="AB46" s="169"/>
      <c r="AC46" s="174">
        <f t="shared" si="7"/>
        <v>1538978.47</v>
      </c>
      <c r="AD46" s="156">
        <f t="shared" si="8"/>
        <v>0</v>
      </c>
      <c r="AE46" s="175">
        <f t="shared" si="9"/>
        <v>0</v>
      </c>
      <c r="AF46" s="168">
        <v>47038.3</v>
      </c>
      <c r="AG46" s="158"/>
      <c r="AH46" s="169"/>
      <c r="AI46" s="168"/>
      <c r="AJ46" s="158"/>
      <c r="AK46" s="169"/>
      <c r="AL46" s="168"/>
      <c r="AM46" s="158"/>
      <c r="AN46" s="169"/>
      <c r="AO46" s="168"/>
      <c r="AP46" s="158"/>
      <c r="AQ46" s="169"/>
      <c r="AR46" s="168"/>
      <c r="AS46" s="158"/>
      <c r="AT46" s="169"/>
      <c r="AU46" s="174">
        <f t="shared" si="10"/>
        <v>47038.3</v>
      </c>
      <c r="AV46" s="156">
        <f t="shared" si="65"/>
        <v>0</v>
      </c>
      <c r="AW46" s="175">
        <f t="shared" si="11"/>
        <v>0</v>
      </c>
      <c r="AX46" s="168"/>
      <c r="AY46" s="158"/>
      <c r="AZ46" s="169"/>
      <c r="BA46" s="168">
        <v>8768.74</v>
      </c>
      <c r="BB46" s="158"/>
      <c r="BC46" s="169"/>
      <c r="BD46" s="168">
        <v>11382.3</v>
      </c>
      <c r="BE46" s="158"/>
      <c r="BF46" s="169"/>
      <c r="BG46" s="168"/>
      <c r="BH46" s="158"/>
      <c r="BI46" s="169"/>
      <c r="BJ46" s="168">
        <v>44.82</v>
      </c>
      <c r="BK46" s="158"/>
      <c r="BL46" s="160"/>
      <c r="BM46" s="168"/>
      <c r="BN46" s="158"/>
      <c r="BO46" s="169"/>
      <c r="BP46" s="168"/>
      <c r="BQ46" s="158"/>
      <c r="BR46" s="160"/>
      <c r="BS46" s="168"/>
      <c r="BT46" s="158"/>
      <c r="BU46" s="169"/>
      <c r="BV46" s="168"/>
      <c r="BW46" s="158"/>
      <c r="BX46" s="160"/>
      <c r="BY46" s="168"/>
      <c r="BZ46" s="158"/>
      <c r="CA46" s="169"/>
      <c r="CB46" s="168"/>
      <c r="CC46" s="158"/>
      <c r="CD46" s="169"/>
      <c r="CE46" s="168">
        <f aca="true" t="shared" si="81" ref="CE46:CG49">BM46+BP46+BS46+BV46+BY46+CB46</f>
        <v>0</v>
      </c>
      <c r="CF46" s="168">
        <f t="shared" si="81"/>
        <v>0</v>
      </c>
      <c r="CG46" s="316">
        <f t="shared" si="81"/>
        <v>0</v>
      </c>
      <c r="CH46" s="185"/>
      <c r="CI46" s="158"/>
      <c r="CJ46" s="160"/>
      <c r="CK46" s="168"/>
      <c r="CL46" s="158"/>
      <c r="CM46" s="169"/>
      <c r="CN46" s="284">
        <f>AC46+AU46+AX46+BA46+BD46+BG46+BJ46+CH46+CK46</f>
        <v>1606212.6300000001</v>
      </c>
      <c r="CO46" s="284">
        <f>AD46+AV46+AY46+BB46+BE46+BH46+BK46+CI46+CL46</f>
        <v>0</v>
      </c>
      <c r="CP46" s="284">
        <f>AE46+AW46+AZ46+BC46+BF46+BI46+BL46+CJ46</f>
        <v>0</v>
      </c>
    </row>
    <row r="47" spans="1:94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2" ref="W47:AB47">W48+W49+W50</f>
        <v>0</v>
      </c>
      <c r="X47" s="155">
        <f t="shared" si="82"/>
        <v>0</v>
      </c>
      <c r="Y47" s="167">
        <f t="shared" si="82"/>
        <v>0</v>
      </c>
      <c r="Z47" s="166">
        <f t="shared" si="82"/>
        <v>0</v>
      </c>
      <c r="AA47" s="155">
        <f t="shared" si="82"/>
        <v>0</v>
      </c>
      <c r="AB47" s="167">
        <f t="shared" si="82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67"/>
      <c r="AR47" s="166"/>
      <c r="AS47" s="155"/>
      <c r="AT47" s="167"/>
      <c r="AU47" s="174">
        <f t="shared" si="10"/>
        <v>0</v>
      </c>
      <c r="AV47" s="156">
        <f t="shared" si="65"/>
        <v>0</v>
      </c>
      <c r="AW47" s="175">
        <f t="shared" si="11"/>
        <v>0</v>
      </c>
      <c r="AX47" s="166"/>
      <c r="AY47" s="155"/>
      <c r="AZ47" s="167"/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59"/>
      <c r="BM47" s="166"/>
      <c r="BN47" s="155"/>
      <c r="BO47" s="167"/>
      <c r="BP47" s="166"/>
      <c r="BQ47" s="155"/>
      <c r="BR47" s="159"/>
      <c r="BS47" s="166"/>
      <c r="BT47" s="155"/>
      <c r="BU47" s="167"/>
      <c r="BV47" s="166"/>
      <c r="BW47" s="155"/>
      <c r="BX47" s="159"/>
      <c r="BY47" s="166"/>
      <c r="BZ47" s="155"/>
      <c r="CA47" s="167"/>
      <c r="CB47" s="166"/>
      <c r="CC47" s="155"/>
      <c r="CD47" s="167"/>
      <c r="CE47" s="168">
        <f t="shared" si="81"/>
        <v>0</v>
      </c>
      <c r="CF47" s="168">
        <f t="shared" si="81"/>
        <v>0</v>
      </c>
      <c r="CG47" s="316">
        <f t="shared" si="81"/>
        <v>0</v>
      </c>
      <c r="CH47" s="184"/>
      <c r="CI47" s="155"/>
      <c r="CJ47" s="159"/>
      <c r="CK47" s="166"/>
      <c r="CL47" s="155"/>
      <c r="CM47" s="167"/>
      <c r="CN47" s="284">
        <f aca="true" t="shared" si="83" ref="CN47:CP53">AC47+AU47+AX47+BA47+BD47+BG47+BJ47</f>
        <v>0</v>
      </c>
      <c r="CO47" s="157">
        <f t="shared" si="83"/>
        <v>0</v>
      </c>
      <c r="CP47" s="161">
        <f t="shared" si="83"/>
        <v>0</v>
      </c>
    </row>
    <row r="48" spans="1:94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9"/>
      <c r="AR48" s="168"/>
      <c r="AS48" s="158"/>
      <c r="AT48" s="169"/>
      <c r="AU48" s="174">
        <f t="shared" si="10"/>
        <v>0</v>
      </c>
      <c r="AV48" s="156">
        <f t="shared" si="65"/>
        <v>0</v>
      </c>
      <c r="AW48" s="175">
        <f t="shared" si="11"/>
        <v>0</v>
      </c>
      <c r="AX48" s="168"/>
      <c r="AY48" s="158"/>
      <c r="AZ48" s="169"/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0"/>
      <c r="BM48" s="168"/>
      <c r="BN48" s="158"/>
      <c r="BO48" s="169"/>
      <c r="BP48" s="168"/>
      <c r="BQ48" s="158"/>
      <c r="BR48" s="160"/>
      <c r="BS48" s="168"/>
      <c r="BT48" s="158"/>
      <c r="BU48" s="169"/>
      <c r="BV48" s="168"/>
      <c r="BW48" s="158"/>
      <c r="BX48" s="160"/>
      <c r="BY48" s="168"/>
      <c r="BZ48" s="158"/>
      <c r="CA48" s="169"/>
      <c r="CB48" s="168"/>
      <c r="CC48" s="158"/>
      <c r="CD48" s="169"/>
      <c r="CE48" s="168">
        <f t="shared" si="81"/>
        <v>0</v>
      </c>
      <c r="CF48" s="168">
        <f t="shared" si="81"/>
        <v>0</v>
      </c>
      <c r="CG48" s="316">
        <f t="shared" si="81"/>
        <v>0</v>
      </c>
      <c r="CH48" s="185"/>
      <c r="CI48" s="158"/>
      <c r="CJ48" s="160"/>
      <c r="CK48" s="168"/>
      <c r="CL48" s="158"/>
      <c r="CM48" s="169"/>
      <c r="CN48" s="284">
        <f t="shared" si="83"/>
        <v>0</v>
      </c>
      <c r="CO48" s="157">
        <f t="shared" si="83"/>
        <v>0</v>
      </c>
      <c r="CP48" s="161">
        <f t="shared" si="83"/>
        <v>0</v>
      </c>
    </row>
    <row r="49" spans="1:94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9"/>
      <c r="AR49" s="168"/>
      <c r="AS49" s="158"/>
      <c r="AT49" s="169"/>
      <c r="AU49" s="174">
        <f t="shared" si="10"/>
        <v>0</v>
      </c>
      <c r="AV49" s="156">
        <f t="shared" si="65"/>
        <v>0</v>
      </c>
      <c r="AW49" s="175">
        <f t="shared" si="11"/>
        <v>0</v>
      </c>
      <c r="AX49" s="168"/>
      <c r="AY49" s="158"/>
      <c r="AZ49" s="169"/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0"/>
      <c r="BM49" s="168"/>
      <c r="BN49" s="158"/>
      <c r="BO49" s="169"/>
      <c r="BP49" s="168"/>
      <c r="BQ49" s="158"/>
      <c r="BR49" s="160"/>
      <c r="BS49" s="168"/>
      <c r="BT49" s="158"/>
      <c r="BU49" s="169"/>
      <c r="BV49" s="168"/>
      <c r="BW49" s="158"/>
      <c r="BX49" s="160"/>
      <c r="BY49" s="168"/>
      <c r="BZ49" s="158"/>
      <c r="CA49" s="169"/>
      <c r="CB49" s="168"/>
      <c r="CC49" s="158"/>
      <c r="CD49" s="169"/>
      <c r="CE49" s="168">
        <f t="shared" si="81"/>
        <v>0</v>
      </c>
      <c r="CF49" s="168">
        <f t="shared" si="81"/>
        <v>0</v>
      </c>
      <c r="CG49" s="316">
        <f t="shared" si="81"/>
        <v>0</v>
      </c>
      <c r="CH49" s="185"/>
      <c r="CI49" s="158"/>
      <c r="CJ49" s="160"/>
      <c r="CK49" s="168"/>
      <c r="CL49" s="158"/>
      <c r="CM49" s="169"/>
      <c r="CN49" s="284">
        <f t="shared" si="83"/>
        <v>0</v>
      </c>
      <c r="CO49" s="157">
        <f t="shared" si="83"/>
        <v>0</v>
      </c>
      <c r="CP49" s="161">
        <f t="shared" si="83"/>
        <v>0</v>
      </c>
    </row>
    <row r="50" spans="1:94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9"/>
      <c r="AR50" s="168"/>
      <c r="AS50" s="158"/>
      <c r="AT50" s="169"/>
      <c r="AU50" s="174">
        <f t="shared" si="10"/>
        <v>0</v>
      </c>
      <c r="AV50" s="156">
        <f t="shared" si="65"/>
        <v>0</v>
      </c>
      <c r="AW50" s="175">
        <f t="shared" si="11"/>
        <v>0</v>
      </c>
      <c r="AX50" s="168"/>
      <c r="AY50" s="158"/>
      <c r="AZ50" s="169"/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0"/>
      <c r="BM50" s="168"/>
      <c r="BN50" s="158"/>
      <c r="BO50" s="169"/>
      <c r="BP50" s="168"/>
      <c r="BQ50" s="158"/>
      <c r="BR50" s="160"/>
      <c r="BS50" s="168"/>
      <c r="BT50" s="158"/>
      <c r="BU50" s="169"/>
      <c r="BV50" s="168"/>
      <c r="BW50" s="158"/>
      <c r="BX50" s="160"/>
      <c r="BY50" s="168"/>
      <c r="BZ50" s="158"/>
      <c r="CA50" s="169"/>
      <c r="CB50" s="168"/>
      <c r="CC50" s="158"/>
      <c r="CD50" s="169"/>
      <c r="CE50" s="168"/>
      <c r="CF50" s="158"/>
      <c r="CG50" s="169"/>
      <c r="CH50" s="185"/>
      <c r="CI50" s="158"/>
      <c r="CJ50" s="160"/>
      <c r="CK50" s="168"/>
      <c r="CL50" s="158"/>
      <c r="CM50" s="169"/>
      <c r="CN50" s="284">
        <f t="shared" si="83"/>
        <v>0</v>
      </c>
      <c r="CO50" s="157">
        <f t="shared" si="83"/>
        <v>0</v>
      </c>
      <c r="CP50" s="161">
        <f t="shared" si="83"/>
        <v>0</v>
      </c>
    </row>
    <row r="51" spans="1:94" ht="14.25">
      <c r="A51" s="197" t="s">
        <v>364</v>
      </c>
      <c r="B51" s="187">
        <f>SUM(B52:B55)</f>
        <v>0</v>
      </c>
      <c r="C51" s="188">
        <f aca="true" t="shared" si="84" ref="C51:P51">SUM(C52:C55)</f>
        <v>0</v>
      </c>
      <c r="D51" s="189">
        <f t="shared" si="84"/>
        <v>0</v>
      </c>
      <c r="E51" s="187">
        <f t="shared" si="84"/>
        <v>0</v>
      </c>
      <c r="F51" s="188">
        <f t="shared" si="84"/>
        <v>0</v>
      </c>
      <c r="G51" s="189">
        <f t="shared" si="84"/>
        <v>0</v>
      </c>
      <c r="H51" s="187">
        <f t="shared" si="84"/>
        <v>0</v>
      </c>
      <c r="I51" s="188">
        <f t="shared" si="84"/>
        <v>0</v>
      </c>
      <c r="J51" s="189">
        <f t="shared" si="84"/>
        <v>0</v>
      </c>
      <c r="K51" s="187">
        <f t="shared" si="84"/>
        <v>0</v>
      </c>
      <c r="L51" s="188">
        <f t="shared" si="84"/>
        <v>0</v>
      </c>
      <c r="M51" s="189">
        <f t="shared" si="84"/>
        <v>0</v>
      </c>
      <c r="N51" s="187">
        <f t="shared" si="84"/>
        <v>0</v>
      </c>
      <c r="O51" s="188">
        <f t="shared" si="84"/>
        <v>0</v>
      </c>
      <c r="P51" s="189">
        <f t="shared" si="84"/>
        <v>0</v>
      </c>
      <c r="Q51" s="190">
        <f aca="true" t="shared" si="85" ref="Q51:V51">SUM(Q52:Q55)</f>
        <v>0</v>
      </c>
      <c r="R51" s="188">
        <f t="shared" si="85"/>
        <v>0</v>
      </c>
      <c r="S51" s="191">
        <f t="shared" si="85"/>
        <v>0</v>
      </c>
      <c r="T51" s="187">
        <f t="shared" si="85"/>
        <v>0</v>
      </c>
      <c r="U51" s="188">
        <f t="shared" si="85"/>
        <v>0</v>
      </c>
      <c r="V51" s="189">
        <f t="shared" si="85"/>
        <v>0</v>
      </c>
      <c r="W51" s="187">
        <f aca="true" t="shared" si="86" ref="W51:AB51">SUM(W52:W55)</f>
        <v>0</v>
      </c>
      <c r="X51" s="188">
        <f t="shared" si="86"/>
        <v>0</v>
      </c>
      <c r="Y51" s="189">
        <f t="shared" si="86"/>
        <v>0</v>
      </c>
      <c r="Z51" s="187">
        <f t="shared" si="86"/>
        <v>0</v>
      </c>
      <c r="AA51" s="188">
        <f t="shared" si="86"/>
        <v>0</v>
      </c>
      <c r="AB51" s="189">
        <f t="shared" si="86"/>
        <v>0</v>
      </c>
      <c r="AC51" s="192">
        <f t="shared" si="7"/>
        <v>0</v>
      </c>
      <c r="AD51" s="193">
        <f t="shared" si="8"/>
        <v>0</v>
      </c>
      <c r="AE51" s="194">
        <f t="shared" si="9"/>
        <v>0</v>
      </c>
      <c r="AF51" s="187">
        <f aca="true" t="shared" si="87" ref="AF51:AT51">SUM(AF52:AF55)</f>
        <v>0</v>
      </c>
      <c r="AG51" s="188">
        <f t="shared" si="87"/>
        <v>0</v>
      </c>
      <c r="AH51" s="189">
        <f t="shared" si="87"/>
        <v>0</v>
      </c>
      <c r="AI51" s="187">
        <f aca="true" t="shared" si="88" ref="AI51:AN51">SUM(AI52:AI55)</f>
        <v>0</v>
      </c>
      <c r="AJ51" s="188">
        <f t="shared" si="88"/>
        <v>0</v>
      </c>
      <c r="AK51" s="189">
        <f t="shared" si="88"/>
        <v>0</v>
      </c>
      <c r="AL51" s="187">
        <f t="shared" si="88"/>
        <v>0</v>
      </c>
      <c r="AM51" s="188">
        <f t="shared" si="88"/>
        <v>0</v>
      </c>
      <c r="AN51" s="189">
        <f t="shared" si="88"/>
        <v>0</v>
      </c>
      <c r="AO51" s="187">
        <f t="shared" si="87"/>
        <v>0</v>
      </c>
      <c r="AP51" s="188">
        <f t="shared" si="87"/>
        <v>0</v>
      </c>
      <c r="AQ51" s="189">
        <f t="shared" si="87"/>
        <v>0</v>
      </c>
      <c r="AR51" s="187">
        <f t="shared" si="87"/>
        <v>0</v>
      </c>
      <c r="AS51" s="188">
        <f t="shared" si="87"/>
        <v>0</v>
      </c>
      <c r="AT51" s="189">
        <f t="shared" si="87"/>
        <v>0</v>
      </c>
      <c r="AU51" s="192">
        <f t="shared" si="10"/>
        <v>0</v>
      </c>
      <c r="AV51" s="193">
        <f t="shared" si="65"/>
        <v>0</v>
      </c>
      <c r="AW51" s="194">
        <f t="shared" si="11"/>
        <v>0</v>
      </c>
      <c r="AX51" s="187">
        <f aca="true" t="shared" si="89" ref="AX51:BI51">SUM(AX52:AX55)</f>
        <v>0</v>
      </c>
      <c r="AY51" s="188">
        <f t="shared" si="89"/>
        <v>0</v>
      </c>
      <c r="AZ51" s="189">
        <f t="shared" si="89"/>
        <v>0</v>
      </c>
      <c r="BA51" s="187">
        <f t="shared" si="89"/>
        <v>0</v>
      </c>
      <c r="BB51" s="188">
        <f t="shared" si="89"/>
        <v>0</v>
      </c>
      <c r="BC51" s="189">
        <f t="shared" si="89"/>
        <v>0</v>
      </c>
      <c r="BD51" s="187">
        <f>SUM(BD52:BD55)</f>
        <v>0</v>
      </c>
      <c r="BE51" s="188">
        <f>SUM(BE52:BE55)</f>
        <v>0</v>
      </c>
      <c r="BF51" s="189">
        <f>SUM(BF52:BF55)</f>
        <v>0</v>
      </c>
      <c r="BG51" s="187">
        <f t="shared" si="89"/>
        <v>0</v>
      </c>
      <c r="BH51" s="188">
        <f t="shared" si="89"/>
        <v>0</v>
      </c>
      <c r="BI51" s="189">
        <f t="shared" si="89"/>
        <v>0</v>
      </c>
      <c r="BJ51" s="187">
        <f aca="true" t="shared" si="90" ref="BJ51:CM51">SUM(BJ52:BJ55)</f>
        <v>0</v>
      </c>
      <c r="BK51" s="188">
        <f t="shared" si="90"/>
        <v>0</v>
      </c>
      <c r="BL51" s="191">
        <f t="shared" si="90"/>
        <v>0</v>
      </c>
      <c r="BM51" s="307">
        <f t="shared" si="90"/>
        <v>0</v>
      </c>
      <c r="BN51" s="191">
        <f t="shared" si="90"/>
        <v>0</v>
      </c>
      <c r="BO51" s="189">
        <f t="shared" si="90"/>
        <v>0</v>
      </c>
      <c r="BP51" s="307">
        <f t="shared" si="90"/>
        <v>0</v>
      </c>
      <c r="BQ51" s="191">
        <f t="shared" si="90"/>
        <v>0</v>
      </c>
      <c r="BR51" s="191">
        <f t="shared" si="90"/>
        <v>0</v>
      </c>
      <c r="BS51" s="307">
        <f t="shared" si="90"/>
        <v>0</v>
      </c>
      <c r="BT51" s="191">
        <f t="shared" si="90"/>
        <v>0</v>
      </c>
      <c r="BU51" s="189">
        <f t="shared" si="90"/>
        <v>0</v>
      </c>
      <c r="BV51" s="307">
        <f t="shared" si="90"/>
        <v>0</v>
      </c>
      <c r="BW51" s="191">
        <f t="shared" si="90"/>
        <v>0</v>
      </c>
      <c r="BX51" s="191">
        <f t="shared" si="90"/>
        <v>0</v>
      </c>
      <c r="BY51" s="307">
        <f t="shared" si="90"/>
        <v>0</v>
      </c>
      <c r="BZ51" s="191">
        <f t="shared" si="90"/>
        <v>0</v>
      </c>
      <c r="CA51" s="189">
        <f t="shared" si="90"/>
        <v>0</v>
      </c>
      <c r="CB51" s="307">
        <f t="shared" si="90"/>
        <v>0</v>
      </c>
      <c r="CC51" s="191">
        <f t="shared" si="90"/>
        <v>0</v>
      </c>
      <c r="CD51" s="189">
        <f t="shared" si="90"/>
        <v>0</v>
      </c>
      <c r="CE51" s="307">
        <f t="shared" si="90"/>
        <v>0</v>
      </c>
      <c r="CF51" s="191">
        <f t="shared" si="90"/>
        <v>0</v>
      </c>
      <c r="CG51" s="189">
        <f t="shared" si="90"/>
        <v>0</v>
      </c>
      <c r="CH51" s="190">
        <f t="shared" si="90"/>
        <v>0</v>
      </c>
      <c r="CI51" s="188">
        <f t="shared" si="90"/>
        <v>0</v>
      </c>
      <c r="CJ51" s="191">
        <f t="shared" si="90"/>
        <v>0</v>
      </c>
      <c r="CK51" s="187">
        <f t="shared" si="90"/>
        <v>0</v>
      </c>
      <c r="CL51" s="187">
        <f t="shared" si="90"/>
        <v>0</v>
      </c>
      <c r="CM51" s="300">
        <f t="shared" si="90"/>
        <v>0</v>
      </c>
      <c r="CN51" s="283">
        <f t="shared" si="83"/>
        <v>0</v>
      </c>
      <c r="CO51" s="195">
        <f t="shared" si="83"/>
        <v>0</v>
      </c>
      <c r="CP51" s="196">
        <f t="shared" si="83"/>
        <v>0</v>
      </c>
    </row>
    <row r="52" spans="1:94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9"/>
      <c r="AR52" s="168"/>
      <c r="AS52" s="158"/>
      <c r="AT52" s="169"/>
      <c r="AU52" s="174">
        <f t="shared" si="10"/>
        <v>0</v>
      </c>
      <c r="AV52" s="156">
        <f t="shared" si="65"/>
        <v>0</v>
      </c>
      <c r="AW52" s="175">
        <f t="shared" si="11"/>
        <v>0</v>
      </c>
      <c r="AX52" s="168"/>
      <c r="AY52" s="158"/>
      <c r="AZ52" s="169"/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0"/>
      <c r="BM52" s="168"/>
      <c r="BN52" s="158"/>
      <c r="BO52" s="169"/>
      <c r="BP52" s="168"/>
      <c r="BQ52" s="158"/>
      <c r="BR52" s="160"/>
      <c r="BS52" s="168"/>
      <c r="BT52" s="158"/>
      <c r="BU52" s="169"/>
      <c r="BV52" s="168"/>
      <c r="BW52" s="158"/>
      <c r="BX52" s="160"/>
      <c r="BY52" s="168"/>
      <c r="BZ52" s="158"/>
      <c r="CA52" s="169"/>
      <c r="CB52" s="168"/>
      <c r="CC52" s="158"/>
      <c r="CD52" s="169"/>
      <c r="CE52" s="168">
        <f aca="true" t="shared" si="91" ref="CE52:CG53">BM52+BP52+BS52+BV52+BY52+CB52</f>
        <v>0</v>
      </c>
      <c r="CF52" s="168">
        <f t="shared" si="91"/>
        <v>0</v>
      </c>
      <c r="CG52" s="316">
        <f t="shared" si="91"/>
        <v>0</v>
      </c>
      <c r="CH52" s="185"/>
      <c r="CI52" s="158"/>
      <c r="CJ52" s="160"/>
      <c r="CK52" s="168"/>
      <c r="CL52" s="158"/>
      <c r="CM52" s="169"/>
      <c r="CN52" s="284">
        <f t="shared" si="83"/>
        <v>0</v>
      </c>
      <c r="CO52" s="157">
        <f t="shared" si="83"/>
        <v>0</v>
      </c>
      <c r="CP52" s="161">
        <f t="shared" si="83"/>
        <v>0</v>
      </c>
    </row>
    <row r="53" spans="1:94" ht="15">
      <c r="A53" s="186" t="s">
        <v>367</v>
      </c>
      <c r="B53" s="168"/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0</v>
      </c>
      <c r="AD53" s="156">
        <f t="shared" si="8"/>
        <v>0</v>
      </c>
      <c r="AE53" s="175">
        <f t="shared" si="9"/>
        <v>0</v>
      </c>
      <c r="AF53" s="168"/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9"/>
      <c r="AR53" s="168"/>
      <c r="AS53" s="158"/>
      <c r="AT53" s="169"/>
      <c r="AU53" s="174">
        <f t="shared" si="10"/>
        <v>0</v>
      </c>
      <c r="AV53" s="156">
        <f t="shared" si="65"/>
        <v>0</v>
      </c>
      <c r="AW53" s="175">
        <f t="shared" si="11"/>
        <v>0</v>
      </c>
      <c r="AX53" s="168"/>
      <c r="AY53" s="158"/>
      <c r="AZ53" s="169"/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0"/>
      <c r="BM53" s="168"/>
      <c r="BN53" s="158"/>
      <c r="BO53" s="169"/>
      <c r="BP53" s="168"/>
      <c r="BQ53" s="158"/>
      <c r="BR53" s="160"/>
      <c r="BS53" s="168"/>
      <c r="BT53" s="158"/>
      <c r="BU53" s="169"/>
      <c r="BV53" s="168"/>
      <c r="BW53" s="158"/>
      <c r="BX53" s="160"/>
      <c r="BY53" s="168"/>
      <c r="BZ53" s="158"/>
      <c r="CA53" s="169"/>
      <c r="CB53" s="168"/>
      <c r="CC53" s="158"/>
      <c r="CD53" s="169"/>
      <c r="CE53" s="168">
        <f t="shared" si="91"/>
        <v>0</v>
      </c>
      <c r="CF53" s="168">
        <f t="shared" si="91"/>
        <v>0</v>
      </c>
      <c r="CG53" s="316">
        <f t="shared" si="91"/>
        <v>0</v>
      </c>
      <c r="CH53" s="185"/>
      <c r="CI53" s="158"/>
      <c r="CJ53" s="160"/>
      <c r="CK53" s="168"/>
      <c r="CL53" s="158"/>
      <c r="CM53" s="169"/>
      <c r="CN53" s="284">
        <f t="shared" si="83"/>
        <v>0</v>
      </c>
      <c r="CO53" s="157">
        <f t="shared" si="83"/>
        <v>0</v>
      </c>
      <c r="CP53" s="161">
        <f t="shared" si="83"/>
        <v>0</v>
      </c>
    </row>
    <row r="54" spans="1:94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9"/>
      <c r="AR54" s="168"/>
      <c r="AS54" s="158"/>
      <c r="AT54" s="169"/>
      <c r="AU54" s="174">
        <f t="shared" si="10"/>
        <v>0</v>
      </c>
      <c r="AV54" s="156">
        <f t="shared" si="65"/>
        <v>0</v>
      </c>
      <c r="AW54" s="175">
        <f t="shared" si="11"/>
        <v>0</v>
      </c>
      <c r="AX54" s="168"/>
      <c r="AY54" s="158"/>
      <c r="AZ54" s="169"/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0"/>
      <c r="BM54" s="168"/>
      <c r="BN54" s="158"/>
      <c r="BO54" s="169"/>
      <c r="BP54" s="168"/>
      <c r="BQ54" s="158"/>
      <c r="BR54" s="160"/>
      <c r="BS54" s="168"/>
      <c r="BT54" s="158"/>
      <c r="BU54" s="169"/>
      <c r="BV54" s="168"/>
      <c r="BW54" s="158"/>
      <c r="BX54" s="160"/>
      <c r="BY54" s="168"/>
      <c r="BZ54" s="158"/>
      <c r="CA54" s="169"/>
      <c r="CB54" s="168"/>
      <c r="CC54" s="158"/>
      <c r="CD54" s="169"/>
      <c r="CE54" s="168"/>
      <c r="CF54" s="158"/>
      <c r="CG54" s="169"/>
      <c r="CH54" s="185"/>
      <c r="CI54" s="158"/>
      <c r="CJ54" s="160"/>
      <c r="CK54" s="168"/>
      <c r="CL54" s="158"/>
      <c r="CM54" s="169"/>
      <c r="CN54" s="284">
        <f>AC54+AU54+AX54+BA54+BD54+BG54+BJ54+CH54</f>
        <v>0</v>
      </c>
      <c r="CO54" s="284">
        <f>AD54+AV54+AY54+BB54+BE54+BH54+BK54+CI54</f>
        <v>0</v>
      </c>
      <c r="CP54" s="284">
        <f>AE54+AW54+AZ54+BC54+BF54+BI54+BL54+CJ54</f>
        <v>0</v>
      </c>
    </row>
    <row r="55" spans="1:94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9"/>
      <c r="AR55" s="168"/>
      <c r="AS55" s="158"/>
      <c r="AT55" s="169"/>
      <c r="AU55" s="174">
        <f t="shared" si="10"/>
        <v>0</v>
      </c>
      <c r="AV55" s="156">
        <f t="shared" si="65"/>
        <v>0</v>
      </c>
      <c r="AW55" s="175">
        <f t="shared" si="11"/>
        <v>0</v>
      </c>
      <c r="AX55" s="168"/>
      <c r="AY55" s="158"/>
      <c r="AZ55" s="169"/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0"/>
      <c r="BM55" s="168"/>
      <c r="BN55" s="158"/>
      <c r="BO55" s="169"/>
      <c r="BP55" s="168"/>
      <c r="BQ55" s="158"/>
      <c r="BR55" s="160"/>
      <c r="BS55" s="168"/>
      <c r="BT55" s="158"/>
      <c r="BU55" s="169"/>
      <c r="BV55" s="168"/>
      <c r="BW55" s="158"/>
      <c r="BX55" s="160"/>
      <c r="BY55" s="168"/>
      <c r="BZ55" s="158"/>
      <c r="CA55" s="169"/>
      <c r="CB55" s="168"/>
      <c r="CC55" s="158"/>
      <c r="CD55" s="169"/>
      <c r="CE55" s="168"/>
      <c r="CF55" s="158"/>
      <c r="CG55" s="169"/>
      <c r="CH55" s="185"/>
      <c r="CI55" s="158"/>
      <c r="CJ55" s="160"/>
      <c r="CK55" s="168"/>
      <c r="CL55" s="158"/>
      <c r="CM55" s="169"/>
      <c r="CN55" s="284">
        <f aca="true" t="shared" si="92" ref="CN55:CN65">AC55+AU55+AX55+BA55+BD55+BG55+BJ55</f>
        <v>0</v>
      </c>
      <c r="CO55" s="157">
        <f aca="true" t="shared" si="93" ref="CO55:CO65">AD55+AV55+AY55+BB55+BE55+BH55+BK55</f>
        <v>0</v>
      </c>
      <c r="CP55" s="161">
        <f aca="true" t="shared" si="94" ref="CP55:CP65">AE55+AW55+AZ55+BC55+BF55+BI55+BL55</f>
        <v>0</v>
      </c>
    </row>
    <row r="56" spans="1:94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9"/>
      <c r="AR56" s="168"/>
      <c r="AS56" s="158"/>
      <c r="AT56" s="169"/>
      <c r="AU56" s="174">
        <f t="shared" si="10"/>
        <v>0</v>
      </c>
      <c r="AV56" s="156">
        <f t="shared" si="65"/>
        <v>0</v>
      </c>
      <c r="AW56" s="175">
        <f t="shared" si="11"/>
        <v>0</v>
      </c>
      <c r="AX56" s="168"/>
      <c r="AY56" s="158"/>
      <c r="AZ56" s="169"/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0"/>
      <c r="BM56" s="168"/>
      <c r="BN56" s="158"/>
      <c r="BO56" s="169"/>
      <c r="BP56" s="168"/>
      <c r="BQ56" s="158"/>
      <c r="BR56" s="160"/>
      <c r="BS56" s="168"/>
      <c r="BT56" s="158"/>
      <c r="BU56" s="169"/>
      <c r="BV56" s="168"/>
      <c r="BW56" s="158"/>
      <c r="BX56" s="160"/>
      <c r="BY56" s="168"/>
      <c r="BZ56" s="158"/>
      <c r="CA56" s="169"/>
      <c r="CB56" s="168"/>
      <c r="CC56" s="158"/>
      <c r="CD56" s="169"/>
      <c r="CE56" s="168"/>
      <c r="CF56" s="158"/>
      <c r="CG56" s="169"/>
      <c r="CH56" s="185"/>
      <c r="CI56" s="158"/>
      <c r="CJ56" s="160"/>
      <c r="CK56" s="168"/>
      <c r="CL56" s="158"/>
      <c r="CM56" s="169"/>
      <c r="CN56" s="284">
        <f t="shared" si="92"/>
        <v>0</v>
      </c>
      <c r="CO56" s="157">
        <f t="shared" si="93"/>
        <v>0</v>
      </c>
      <c r="CP56" s="161">
        <f t="shared" si="94"/>
        <v>0</v>
      </c>
    </row>
    <row r="57" spans="1:94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9"/>
      <c r="AR57" s="168"/>
      <c r="AS57" s="158"/>
      <c r="AT57" s="169"/>
      <c r="AU57" s="174">
        <f t="shared" si="10"/>
        <v>0</v>
      </c>
      <c r="AV57" s="156">
        <f t="shared" si="65"/>
        <v>0</v>
      </c>
      <c r="AW57" s="175">
        <f t="shared" si="11"/>
        <v>0</v>
      </c>
      <c r="AX57" s="168"/>
      <c r="AY57" s="158"/>
      <c r="AZ57" s="169"/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0"/>
      <c r="BM57" s="168"/>
      <c r="BN57" s="158"/>
      <c r="BO57" s="169"/>
      <c r="BP57" s="168"/>
      <c r="BQ57" s="158"/>
      <c r="BR57" s="160"/>
      <c r="BS57" s="168"/>
      <c r="BT57" s="158"/>
      <c r="BU57" s="169"/>
      <c r="BV57" s="168"/>
      <c r="BW57" s="158"/>
      <c r="BX57" s="160"/>
      <c r="BY57" s="168"/>
      <c r="BZ57" s="158"/>
      <c r="CA57" s="169"/>
      <c r="CB57" s="168"/>
      <c r="CC57" s="158"/>
      <c r="CD57" s="169"/>
      <c r="CE57" s="168"/>
      <c r="CF57" s="158"/>
      <c r="CG57" s="169"/>
      <c r="CH57" s="185"/>
      <c r="CI57" s="158"/>
      <c r="CJ57" s="160"/>
      <c r="CK57" s="168"/>
      <c r="CL57" s="158"/>
      <c r="CM57" s="169"/>
      <c r="CN57" s="284">
        <f t="shared" si="92"/>
        <v>0</v>
      </c>
      <c r="CO57" s="157">
        <f t="shared" si="93"/>
        <v>0</v>
      </c>
      <c r="CP57" s="161">
        <f t="shared" si="94"/>
        <v>0</v>
      </c>
    </row>
    <row r="58" spans="1:94" ht="15">
      <c r="A58" s="197" t="s">
        <v>376</v>
      </c>
      <c r="B58" s="166">
        <f>SUM(B59:B63)</f>
        <v>0</v>
      </c>
      <c r="C58" s="155">
        <f aca="true" t="shared" si="95" ref="C58:P58">SUM(C59:C63)</f>
        <v>0</v>
      </c>
      <c r="D58" s="167">
        <f t="shared" si="95"/>
        <v>0</v>
      </c>
      <c r="E58" s="166">
        <f t="shared" si="95"/>
        <v>0</v>
      </c>
      <c r="F58" s="155">
        <f t="shared" si="95"/>
        <v>0</v>
      </c>
      <c r="G58" s="167">
        <f t="shared" si="95"/>
        <v>0</v>
      </c>
      <c r="H58" s="166">
        <f t="shared" si="95"/>
        <v>0</v>
      </c>
      <c r="I58" s="155">
        <f t="shared" si="95"/>
        <v>0</v>
      </c>
      <c r="J58" s="167">
        <f t="shared" si="95"/>
        <v>0</v>
      </c>
      <c r="K58" s="166">
        <f t="shared" si="95"/>
        <v>0</v>
      </c>
      <c r="L58" s="155">
        <f t="shared" si="95"/>
        <v>0</v>
      </c>
      <c r="M58" s="167">
        <f t="shared" si="95"/>
        <v>0</v>
      </c>
      <c r="N58" s="166">
        <f t="shared" si="95"/>
        <v>0</v>
      </c>
      <c r="O58" s="155">
        <f t="shared" si="95"/>
        <v>0</v>
      </c>
      <c r="P58" s="167">
        <f t="shared" si="95"/>
        <v>0</v>
      </c>
      <c r="Q58" s="184">
        <f aca="true" t="shared" si="96" ref="Q58:V58">SUM(Q59:Q63)</f>
        <v>0</v>
      </c>
      <c r="R58" s="155">
        <f t="shared" si="96"/>
        <v>0</v>
      </c>
      <c r="S58" s="159">
        <f t="shared" si="96"/>
        <v>0</v>
      </c>
      <c r="T58" s="166">
        <f t="shared" si="96"/>
        <v>0</v>
      </c>
      <c r="U58" s="155">
        <f t="shared" si="96"/>
        <v>0</v>
      </c>
      <c r="V58" s="167">
        <f t="shared" si="96"/>
        <v>0</v>
      </c>
      <c r="W58" s="166">
        <f aca="true" t="shared" si="97" ref="W58:AB58">SUM(W59:W63)</f>
        <v>0</v>
      </c>
      <c r="X58" s="155">
        <f t="shared" si="97"/>
        <v>0</v>
      </c>
      <c r="Y58" s="167">
        <f t="shared" si="97"/>
        <v>0</v>
      </c>
      <c r="Z58" s="166">
        <f t="shared" si="97"/>
        <v>0</v>
      </c>
      <c r="AA58" s="155">
        <f t="shared" si="97"/>
        <v>0</v>
      </c>
      <c r="AB58" s="167">
        <f t="shared" si="97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98" ref="AF58:AT58">SUM(AF59:AF63)</f>
        <v>0</v>
      </c>
      <c r="AG58" s="155">
        <f t="shared" si="98"/>
        <v>0</v>
      </c>
      <c r="AH58" s="167">
        <f t="shared" si="98"/>
        <v>0</v>
      </c>
      <c r="AI58" s="166">
        <f aca="true" t="shared" si="99" ref="AI58:AN58">SUM(AI59:AI63)</f>
        <v>0</v>
      </c>
      <c r="AJ58" s="155">
        <f t="shared" si="99"/>
        <v>0</v>
      </c>
      <c r="AK58" s="167">
        <f t="shared" si="99"/>
        <v>0</v>
      </c>
      <c r="AL58" s="166">
        <f t="shared" si="99"/>
        <v>0</v>
      </c>
      <c r="AM58" s="155">
        <f t="shared" si="99"/>
        <v>0</v>
      </c>
      <c r="AN58" s="167">
        <f t="shared" si="99"/>
        <v>0</v>
      </c>
      <c r="AO58" s="166">
        <f t="shared" si="98"/>
        <v>0</v>
      </c>
      <c r="AP58" s="155">
        <f t="shared" si="98"/>
        <v>0</v>
      </c>
      <c r="AQ58" s="167">
        <f t="shared" si="98"/>
        <v>0</v>
      </c>
      <c r="AR58" s="166">
        <f t="shared" si="98"/>
        <v>0</v>
      </c>
      <c r="AS58" s="155">
        <f t="shared" si="98"/>
        <v>0</v>
      </c>
      <c r="AT58" s="167">
        <f t="shared" si="98"/>
        <v>0</v>
      </c>
      <c r="AU58" s="174">
        <f t="shared" si="10"/>
        <v>0</v>
      </c>
      <c r="AV58" s="156">
        <f t="shared" si="65"/>
        <v>0</v>
      </c>
      <c r="AW58" s="175">
        <f t="shared" si="11"/>
        <v>0</v>
      </c>
      <c r="AX58" s="166">
        <f aca="true" t="shared" si="100" ref="AX58:BI58">SUM(AX59:AX63)</f>
        <v>0</v>
      </c>
      <c r="AY58" s="155">
        <f t="shared" si="100"/>
        <v>0</v>
      </c>
      <c r="AZ58" s="167">
        <f t="shared" si="100"/>
        <v>0</v>
      </c>
      <c r="BA58" s="166">
        <f t="shared" si="100"/>
        <v>0</v>
      </c>
      <c r="BB58" s="155">
        <f t="shared" si="100"/>
        <v>0</v>
      </c>
      <c r="BC58" s="167">
        <f t="shared" si="100"/>
        <v>0</v>
      </c>
      <c r="BD58" s="166">
        <f>SUM(BD59:BD63)</f>
        <v>0</v>
      </c>
      <c r="BE58" s="155">
        <f>SUM(BE59:BE63)</f>
        <v>0</v>
      </c>
      <c r="BF58" s="167">
        <f>SUM(BF59:BF63)</f>
        <v>0</v>
      </c>
      <c r="BG58" s="166">
        <f t="shared" si="100"/>
        <v>0</v>
      </c>
      <c r="BH58" s="155">
        <f t="shared" si="100"/>
        <v>0</v>
      </c>
      <c r="BI58" s="167">
        <f t="shared" si="100"/>
        <v>0</v>
      </c>
      <c r="BJ58" s="166">
        <f aca="true" t="shared" si="101" ref="BJ58:CM58">SUM(BJ59:BJ63)</f>
        <v>0</v>
      </c>
      <c r="BK58" s="155">
        <f t="shared" si="101"/>
        <v>0</v>
      </c>
      <c r="BL58" s="159">
        <f t="shared" si="101"/>
        <v>0</v>
      </c>
      <c r="BM58" s="310">
        <f t="shared" si="101"/>
        <v>0</v>
      </c>
      <c r="BN58" s="159">
        <f t="shared" si="101"/>
        <v>0</v>
      </c>
      <c r="BO58" s="167">
        <f t="shared" si="101"/>
        <v>0</v>
      </c>
      <c r="BP58" s="310">
        <f t="shared" si="101"/>
        <v>0</v>
      </c>
      <c r="BQ58" s="159">
        <f t="shared" si="101"/>
        <v>0</v>
      </c>
      <c r="BR58" s="159">
        <f t="shared" si="101"/>
        <v>0</v>
      </c>
      <c r="BS58" s="310">
        <f t="shared" si="101"/>
        <v>0</v>
      </c>
      <c r="BT58" s="159">
        <f t="shared" si="101"/>
        <v>0</v>
      </c>
      <c r="BU58" s="167">
        <f t="shared" si="101"/>
        <v>0</v>
      </c>
      <c r="BV58" s="310">
        <f t="shared" si="101"/>
        <v>0</v>
      </c>
      <c r="BW58" s="159">
        <f t="shared" si="101"/>
        <v>0</v>
      </c>
      <c r="BX58" s="159">
        <f t="shared" si="101"/>
        <v>0</v>
      </c>
      <c r="BY58" s="310">
        <f t="shared" si="101"/>
        <v>0</v>
      </c>
      <c r="BZ58" s="159">
        <f t="shared" si="101"/>
        <v>0</v>
      </c>
      <c r="CA58" s="167">
        <f t="shared" si="101"/>
        <v>0</v>
      </c>
      <c r="CB58" s="310">
        <f t="shared" si="101"/>
        <v>0</v>
      </c>
      <c r="CC58" s="159">
        <f t="shared" si="101"/>
        <v>0</v>
      </c>
      <c r="CD58" s="167">
        <f t="shared" si="101"/>
        <v>0</v>
      </c>
      <c r="CE58" s="310">
        <f t="shared" si="101"/>
        <v>0</v>
      </c>
      <c r="CF58" s="159">
        <f t="shared" si="101"/>
        <v>0</v>
      </c>
      <c r="CG58" s="167">
        <f t="shared" si="101"/>
        <v>0</v>
      </c>
      <c r="CH58" s="184">
        <f t="shared" si="101"/>
        <v>0</v>
      </c>
      <c r="CI58" s="155">
        <f t="shared" si="101"/>
        <v>0</v>
      </c>
      <c r="CJ58" s="159">
        <f t="shared" si="101"/>
        <v>0</v>
      </c>
      <c r="CK58" s="166">
        <f t="shared" si="101"/>
        <v>0</v>
      </c>
      <c r="CL58" s="166">
        <f t="shared" si="101"/>
        <v>0</v>
      </c>
      <c r="CM58" s="301">
        <f t="shared" si="101"/>
        <v>0</v>
      </c>
      <c r="CN58" s="284">
        <f t="shared" si="92"/>
        <v>0</v>
      </c>
      <c r="CO58" s="157">
        <f t="shared" si="93"/>
        <v>0</v>
      </c>
      <c r="CP58" s="161">
        <f t="shared" si="94"/>
        <v>0</v>
      </c>
    </row>
    <row r="59" spans="1:94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9"/>
      <c r="AR59" s="168"/>
      <c r="AS59" s="158"/>
      <c r="AT59" s="169"/>
      <c r="AU59" s="174">
        <f t="shared" si="10"/>
        <v>0</v>
      </c>
      <c r="AV59" s="156">
        <f t="shared" si="65"/>
        <v>0</v>
      </c>
      <c r="AW59" s="175">
        <f t="shared" si="11"/>
        <v>0</v>
      </c>
      <c r="AX59" s="168"/>
      <c r="AY59" s="158"/>
      <c r="AZ59" s="169"/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0"/>
      <c r="BM59" s="168"/>
      <c r="BN59" s="158"/>
      <c r="BO59" s="169"/>
      <c r="BP59" s="168"/>
      <c r="BQ59" s="158"/>
      <c r="BR59" s="160"/>
      <c r="BS59" s="168"/>
      <c r="BT59" s="158"/>
      <c r="BU59" s="169"/>
      <c r="BV59" s="168"/>
      <c r="BW59" s="158"/>
      <c r="BX59" s="160"/>
      <c r="BY59" s="168"/>
      <c r="BZ59" s="158"/>
      <c r="CA59" s="169"/>
      <c r="CB59" s="168"/>
      <c r="CC59" s="158"/>
      <c r="CD59" s="169"/>
      <c r="CE59" s="168"/>
      <c r="CF59" s="158"/>
      <c r="CG59" s="169"/>
      <c r="CH59" s="185"/>
      <c r="CI59" s="158"/>
      <c r="CJ59" s="160"/>
      <c r="CK59" s="168"/>
      <c r="CL59" s="158"/>
      <c r="CM59" s="169"/>
      <c r="CN59" s="284">
        <f t="shared" si="92"/>
        <v>0</v>
      </c>
      <c r="CO59" s="157">
        <f t="shared" si="93"/>
        <v>0</v>
      </c>
      <c r="CP59" s="161">
        <f t="shared" si="94"/>
        <v>0</v>
      </c>
    </row>
    <row r="60" spans="1:94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9"/>
      <c r="AR60" s="168"/>
      <c r="AS60" s="158"/>
      <c r="AT60" s="169"/>
      <c r="AU60" s="174">
        <f t="shared" si="10"/>
        <v>0</v>
      </c>
      <c r="AV60" s="156">
        <f t="shared" si="65"/>
        <v>0</v>
      </c>
      <c r="AW60" s="175">
        <f t="shared" si="11"/>
        <v>0</v>
      </c>
      <c r="AX60" s="168"/>
      <c r="AY60" s="158"/>
      <c r="AZ60" s="169"/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0"/>
      <c r="BM60" s="168"/>
      <c r="BN60" s="158"/>
      <c r="BO60" s="169"/>
      <c r="BP60" s="168"/>
      <c r="BQ60" s="158"/>
      <c r="BR60" s="160"/>
      <c r="BS60" s="168"/>
      <c r="BT60" s="158"/>
      <c r="BU60" s="169"/>
      <c r="BV60" s="168"/>
      <c r="BW60" s="158"/>
      <c r="BX60" s="160"/>
      <c r="BY60" s="168"/>
      <c r="BZ60" s="158"/>
      <c r="CA60" s="169"/>
      <c r="CB60" s="168"/>
      <c r="CC60" s="158"/>
      <c r="CD60" s="169"/>
      <c r="CE60" s="168"/>
      <c r="CF60" s="158"/>
      <c r="CG60" s="169"/>
      <c r="CH60" s="185"/>
      <c r="CI60" s="158"/>
      <c r="CJ60" s="160"/>
      <c r="CK60" s="168"/>
      <c r="CL60" s="158"/>
      <c r="CM60" s="169"/>
      <c r="CN60" s="284">
        <f t="shared" si="92"/>
        <v>0</v>
      </c>
      <c r="CO60" s="157">
        <f t="shared" si="93"/>
        <v>0</v>
      </c>
      <c r="CP60" s="161">
        <f t="shared" si="94"/>
        <v>0</v>
      </c>
    </row>
    <row r="61" spans="1:94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9"/>
      <c r="AR61" s="168"/>
      <c r="AS61" s="158"/>
      <c r="AT61" s="169"/>
      <c r="AU61" s="174">
        <f t="shared" si="10"/>
        <v>0</v>
      </c>
      <c r="AV61" s="156">
        <f t="shared" si="65"/>
        <v>0</v>
      </c>
      <c r="AW61" s="175">
        <f t="shared" si="11"/>
        <v>0</v>
      </c>
      <c r="AX61" s="168"/>
      <c r="AY61" s="158"/>
      <c r="AZ61" s="169"/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0"/>
      <c r="BM61" s="168"/>
      <c r="BN61" s="158"/>
      <c r="BO61" s="169"/>
      <c r="BP61" s="168"/>
      <c r="BQ61" s="158"/>
      <c r="BR61" s="160"/>
      <c r="BS61" s="168"/>
      <c r="BT61" s="158"/>
      <c r="BU61" s="169"/>
      <c r="BV61" s="168"/>
      <c r="BW61" s="158"/>
      <c r="BX61" s="160"/>
      <c r="BY61" s="168"/>
      <c r="BZ61" s="158"/>
      <c r="CA61" s="169"/>
      <c r="CB61" s="168"/>
      <c r="CC61" s="158"/>
      <c r="CD61" s="169"/>
      <c r="CE61" s="168"/>
      <c r="CF61" s="158"/>
      <c r="CG61" s="169"/>
      <c r="CH61" s="185"/>
      <c r="CI61" s="158"/>
      <c r="CJ61" s="160"/>
      <c r="CK61" s="168"/>
      <c r="CL61" s="158"/>
      <c r="CM61" s="169"/>
      <c r="CN61" s="284">
        <f t="shared" si="92"/>
        <v>0</v>
      </c>
      <c r="CO61" s="157">
        <f t="shared" si="93"/>
        <v>0</v>
      </c>
      <c r="CP61" s="161">
        <f t="shared" si="94"/>
        <v>0</v>
      </c>
    </row>
    <row r="62" spans="1:94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9"/>
      <c r="AR62" s="168"/>
      <c r="AS62" s="158"/>
      <c r="AT62" s="169"/>
      <c r="AU62" s="174">
        <f t="shared" si="10"/>
        <v>0</v>
      </c>
      <c r="AV62" s="156">
        <f t="shared" si="65"/>
        <v>0</v>
      </c>
      <c r="AW62" s="175">
        <f t="shared" si="11"/>
        <v>0</v>
      </c>
      <c r="AX62" s="168"/>
      <c r="AY62" s="158"/>
      <c r="AZ62" s="169"/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0"/>
      <c r="BM62" s="168"/>
      <c r="BN62" s="158"/>
      <c r="BO62" s="169"/>
      <c r="BP62" s="168"/>
      <c r="BQ62" s="158"/>
      <c r="BR62" s="160"/>
      <c r="BS62" s="168"/>
      <c r="BT62" s="158"/>
      <c r="BU62" s="169"/>
      <c r="BV62" s="168"/>
      <c r="BW62" s="158"/>
      <c r="BX62" s="160"/>
      <c r="BY62" s="168"/>
      <c r="BZ62" s="158"/>
      <c r="CA62" s="169"/>
      <c r="CB62" s="168"/>
      <c r="CC62" s="158"/>
      <c r="CD62" s="169"/>
      <c r="CE62" s="168"/>
      <c r="CF62" s="158"/>
      <c r="CG62" s="169"/>
      <c r="CH62" s="185"/>
      <c r="CI62" s="158"/>
      <c r="CJ62" s="160"/>
      <c r="CK62" s="168"/>
      <c r="CL62" s="158"/>
      <c r="CM62" s="169"/>
      <c r="CN62" s="284">
        <f t="shared" si="92"/>
        <v>0</v>
      </c>
      <c r="CO62" s="157">
        <f t="shared" si="93"/>
        <v>0</v>
      </c>
      <c r="CP62" s="161">
        <f t="shared" si="94"/>
        <v>0</v>
      </c>
    </row>
    <row r="63" spans="1:94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9"/>
      <c r="AR63" s="168"/>
      <c r="AS63" s="158"/>
      <c r="AT63" s="169"/>
      <c r="AU63" s="174">
        <f t="shared" si="10"/>
        <v>0</v>
      </c>
      <c r="AV63" s="156">
        <f t="shared" si="65"/>
        <v>0</v>
      </c>
      <c r="AW63" s="175">
        <f t="shared" si="11"/>
        <v>0</v>
      </c>
      <c r="AX63" s="168"/>
      <c r="AY63" s="158"/>
      <c r="AZ63" s="169"/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0"/>
      <c r="BM63" s="168"/>
      <c r="BN63" s="158"/>
      <c r="BO63" s="169"/>
      <c r="BP63" s="168"/>
      <c r="BQ63" s="158"/>
      <c r="BR63" s="160"/>
      <c r="BS63" s="168"/>
      <c r="BT63" s="158"/>
      <c r="BU63" s="169"/>
      <c r="BV63" s="168"/>
      <c r="BW63" s="158"/>
      <c r="BX63" s="160"/>
      <c r="BY63" s="168"/>
      <c r="BZ63" s="158"/>
      <c r="CA63" s="169"/>
      <c r="CB63" s="168"/>
      <c r="CC63" s="158"/>
      <c r="CD63" s="169"/>
      <c r="CE63" s="168"/>
      <c r="CF63" s="158"/>
      <c r="CG63" s="169"/>
      <c r="CH63" s="185"/>
      <c r="CI63" s="158"/>
      <c r="CJ63" s="160"/>
      <c r="CK63" s="168"/>
      <c r="CL63" s="158"/>
      <c r="CM63" s="169"/>
      <c r="CN63" s="284">
        <f t="shared" si="92"/>
        <v>0</v>
      </c>
      <c r="CO63" s="157">
        <f t="shared" si="93"/>
        <v>0</v>
      </c>
      <c r="CP63" s="161">
        <f t="shared" si="94"/>
        <v>0</v>
      </c>
    </row>
    <row r="64" spans="1:94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9"/>
      <c r="AR64" s="168"/>
      <c r="AS64" s="158"/>
      <c r="AT64" s="169"/>
      <c r="AU64" s="174">
        <f t="shared" si="10"/>
        <v>0</v>
      </c>
      <c r="AV64" s="156">
        <f t="shared" si="65"/>
        <v>0</v>
      </c>
      <c r="AW64" s="175">
        <f t="shared" si="11"/>
        <v>0</v>
      </c>
      <c r="AX64" s="168"/>
      <c r="AY64" s="158"/>
      <c r="AZ64" s="169"/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0"/>
      <c r="BM64" s="168"/>
      <c r="BN64" s="158"/>
      <c r="BO64" s="169"/>
      <c r="BP64" s="168"/>
      <c r="BQ64" s="158"/>
      <c r="BR64" s="160"/>
      <c r="BS64" s="168"/>
      <c r="BT64" s="158"/>
      <c r="BU64" s="169"/>
      <c r="BV64" s="168"/>
      <c r="BW64" s="158"/>
      <c r="BX64" s="160"/>
      <c r="BY64" s="168"/>
      <c r="BZ64" s="158"/>
      <c r="CA64" s="169"/>
      <c r="CB64" s="168"/>
      <c r="CC64" s="158"/>
      <c r="CD64" s="169"/>
      <c r="CE64" s="168"/>
      <c r="CF64" s="158"/>
      <c r="CG64" s="169"/>
      <c r="CH64" s="185"/>
      <c r="CI64" s="158"/>
      <c r="CJ64" s="160"/>
      <c r="CK64" s="168"/>
      <c r="CL64" s="158"/>
      <c r="CM64" s="169"/>
      <c r="CN64" s="284">
        <f t="shared" si="92"/>
        <v>0</v>
      </c>
      <c r="CO64" s="157">
        <f t="shared" si="93"/>
        <v>0</v>
      </c>
      <c r="CP64" s="161">
        <f t="shared" si="94"/>
        <v>0</v>
      </c>
    </row>
    <row r="65" spans="1:94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172"/>
      <c r="AR65" s="170"/>
      <c r="AS65" s="171"/>
      <c r="AT65" s="172"/>
      <c r="AU65" s="176">
        <f t="shared" si="10"/>
        <v>0</v>
      </c>
      <c r="AV65" s="177">
        <f t="shared" si="65"/>
        <v>0</v>
      </c>
      <c r="AW65" s="178">
        <f t="shared" si="11"/>
        <v>0</v>
      </c>
      <c r="AX65" s="170"/>
      <c r="AY65" s="171"/>
      <c r="AZ65" s="172"/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282"/>
      <c r="BM65" s="170"/>
      <c r="BN65" s="171"/>
      <c r="BO65" s="172"/>
      <c r="BP65" s="170"/>
      <c r="BQ65" s="171"/>
      <c r="BR65" s="282"/>
      <c r="BS65" s="170"/>
      <c r="BT65" s="171"/>
      <c r="BU65" s="172"/>
      <c r="BV65" s="170"/>
      <c r="BW65" s="171"/>
      <c r="BX65" s="282"/>
      <c r="BY65" s="170"/>
      <c r="BZ65" s="171"/>
      <c r="CA65" s="172"/>
      <c r="CB65" s="170"/>
      <c r="CC65" s="171"/>
      <c r="CD65" s="172"/>
      <c r="CE65" s="170"/>
      <c r="CF65" s="171"/>
      <c r="CG65" s="172"/>
      <c r="CH65" s="309"/>
      <c r="CI65" s="171"/>
      <c r="CJ65" s="282"/>
      <c r="CK65" s="170"/>
      <c r="CL65" s="171"/>
      <c r="CM65" s="172"/>
      <c r="CN65" s="285">
        <f t="shared" si="92"/>
        <v>0</v>
      </c>
      <c r="CO65" s="162">
        <f t="shared" si="93"/>
        <v>0</v>
      </c>
      <c r="CP65" s="163">
        <f t="shared" si="94"/>
        <v>0</v>
      </c>
    </row>
    <row r="66" spans="1:76" ht="12.75">
      <c r="A66" s="27"/>
      <c r="C66"/>
      <c r="BU66" s="27"/>
      <c r="BV66" s="27"/>
      <c r="BW66" s="27"/>
      <c r="BX66" s="27"/>
    </row>
    <row r="67" spans="1:3" ht="12.75">
      <c r="A67" s="27"/>
      <c r="C67"/>
    </row>
    <row r="68" spans="1:3" ht="12.75">
      <c r="A68" s="27"/>
      <c r="C68"/>
    </row>
    <row r="69" spans="1:3" ht="12.75">
      <c r="A69" s="27"/>
      <c r="C69"/>
    </row>
  </sheetData>
  <sheetProtection/>
  <mergeCells count="49">
    <mergeCell ref="CN1:CP1"/>
    <mergeCell ref="CN2:CP2"/>
    <mergeCell ref="AX1:AZ1"/>
    <mergeCell ref="AX2:AZ2"/>
    <mergeCell ref="BA1:BC1"/>
    <mergeCell ref="BA2:BC2"/>
    <mergeCell ref="BD1:BF1"/>
    <mergeCell ref="BD2:BF2"/>
    <mergeCell ref="CH1:CJ1"/>
    <mergeCell ref="CH2:CJ2"/>
    <mergeCell ref="AU1:AW1"/>
    <mergeCell ref="AU2:AW2"/>
    <mergeCell ref="BG1:BI1"/>
    <mergeCell ref="BJ1:BL1"/>
    <mergeCell ref="BJ2:BL2"/>
    <mergeCell ref="BG2:BI2"/>
    <mergeCell ref="W1:Y2"/>
    <mergeCell ref="AR1:AT2"/>
    <mergeCell ref="Z1:AB2"/>
    <mergeCell ref="AF1:AH1"/>
    <mergeCell ref="AF2:AH2"/>
    <mergeCell ref="AO1:AQ2"/>
    <mergeCell ref="AI1:AK2"/>
    <mergeCell ref="AL1:AN2"/>
    <mergeCell ref="AC1:AE1"/>
    <mergeCell ref="AC2:AE2"/>
    <mergeCell ref="T1:V2"/>
    <mergeCell ref="A1:A3"/>
    <mergeCell ref="B1:D1"/>
    <mergeCell ref="B2:D2"/>
    <mergeCell ref="E1:G2"/>
    <mergeCell ref="H1:J2"/>
    <mergeCell ref="Q1:S2"/>
    <mergeCell ref="K1:M2"/>
    <mergeCell ref="N1:P2"/>
    <mergeCell ref="CE1:CG1"/>
    <mergeCell ref="BM1:BO1"/>
    <mergeCell ref="BP1:BR1"/>
    <mergeCell ref="BS1:BU1"/>
    <mergeCell ref="BV1:BX1"/>
    <mergeCell ref="BY1:CA1"/>
    <mergeCell ref="CB1:CD1"/>
    <mergeCell ref="CE2:CG2"/>
    <mergeCell ref="BM2:BO2"/>
    <mergeCell ref="BP2:BR2"/>
    <mergeCell ref="BS2:BU2"/>
    <mergeCell ref="BV2:BX2"/>
    <mergeCell ref="BY2:CA2"/>
    <mergeCell ref="CB2:C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Julia</cp:lastModifiedBy>
  <cp:lastPrinted>2017-04-11T14:58:26Z</cp:lastPrinted>
  <dcterms:created xsi:type="dcterms:W3CDTF">2003-01-16T12:55:40Z</dcterms:created>
  <dcterms:modified xsi:type="dcterms:W3CDTF">2017-04-18T07:17:21Z</dcterms:modified>
  <cp:category/>
  <cp:version/>
  <cp:contentType/>
  <cp:contentStatus/>
</cp:coreProperties>
</file>