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<sst xmlns="http://schemas.openxmlformats.org/spreadsheetml/2006/main" count="14978" uniqueCount="442">
  <si>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</si>
  <si>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</si>
  <si>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</si>
  <si>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</si>
  <si>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</si>
  <si>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</si>
  <si>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</si>
  <si>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</si>
  <si>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</si>
  <si>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</si>
  <si>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</si>
  <si>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</si>
  <si>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</si>
  <si>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</si>
  <si>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</si>
  <si>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</si>
  <si>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</si>
  <si>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</si>
  <si>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</si>
  <si>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</si>
  <si>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</si>
  <si>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</si>
  <si>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</si>
  <si>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</si>
  <si>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</si>
  <si>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</si>
  <si>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</si>
  <si>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</si>
  <si>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</si>
  <si>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</si>
  <si>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</si>
  <si>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</si>
  <si>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</si>
  <si>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</si>
  <si>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</si>
  <si>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</si>
  <si>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</si>
  <si>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</si>
  <si>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</si>
  <si>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</si>
  <si>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</si>
  <si>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</si>
  <si>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</si>
  <si>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</si>
  <si>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</si>
  <si>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</si>
  <si>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</si>
  <si>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</si>
  <si>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</si>
  <si>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</si>
  <si>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</si>
  <si>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</si>
  <si>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</si>
  <si>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</si>
  <si>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</si>
  <si>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</si>
  <si>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</si>
  <si>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</si>
  <si>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</si>
  <si>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</si>
  <si>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</si>
  <si>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</si>
  <si>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</si>
  <si>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</si>
  <si>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</si>
  <si>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</si>
  <si>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</si>
  <si>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</si>
  <si>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</si>
  <si>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</si>
  <si>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</si>
  <si>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</si>
  <si>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</si>
  <si>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</si>
  <si>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</si>
  <si>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</si>
  <si>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</si>
  <si>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</si>
  <si>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</si>
  <si>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</si>
  <si>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</si>
  <si>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</si>
  <si>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</si>
  <si>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</si>
  <si>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</si>
  <si>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</si>
  <si>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</si>
  <si>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</si>
  <si>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</si>
  <si>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</si>
  <si>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</si>
  <si>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</si>
  <si>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</si>
  <si>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</si>
  <si>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</si>
  <si>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</si>
  <si>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</si>
  <si>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</si>
  <si>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</si>
  <si>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</si>
  <si>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</si>
  <si>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</si>
  <si>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</si>
  <si>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</si>
  <si>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</si>
  <si>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</si>
  <si>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</si>
  <si>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</si>
  <si>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</si>
  <si>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</si>
  <si>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</si>
  <si>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</si>
  <si>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</si>
  <si>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</si>
  <si>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</si>
  <si>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</si>
  <si>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</si>
  <si>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</si>
  <si>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</si>
  <si>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</si>
  <si>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</si>
  <si>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</si>
  <si>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</si>
  <si>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</si>
  <si>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</si>
  <si>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</si>
  <si>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</si>
  <si>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</si>
  <si>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</si>
  <si>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</si>
  <si>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</si>
  <si>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</si>
  <si>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</si>
  <si>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</si>
  <si>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</si>
  <si>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</si>
  <si>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</si>
  <si>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</si>
  <si>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</si>
  <si>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</si>
  <si>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</si>
  <si>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</si>
  <si>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</si>
  <si>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</si>
  <si>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</si>
  <si>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</si>
  <si>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</si>
  <si>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</si>
  <si>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</si>
  <si>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</si>
  <si>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</si>
  <si>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</si>
  <si>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</si>
  <si>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</si>
  <si>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</si>
  <si>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</si>
  <si>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</si>
  <si>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</si>
  <si>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</si>
  <si>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</si>
  <si>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</si>
  <si>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</si>
  <si>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</si>
  <si>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</si>
  <si>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</si>
  <si>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</si>
  <si>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</si>
  <si>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</si>
  <si>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</si>
  <si>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</si>
  <si>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</si>
  <si>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</si>
  <si>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</si>
  <si>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</si>
  <si>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</si>
  <si>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</si>
  <si>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</si>
  <si>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</si>
  <si>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</si>
  <si>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</si>
  <si>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</si>
  <si>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</si>
  <si>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</si>
  <si>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</si>
  <si>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</si>
  <si>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</si>
  <si>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</si>
  <si>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</si>
  <si>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</si>
  <si>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</si>
  <si>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</si>
  <si>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</si>
  <si>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</si>
  <si>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</si>
  <si>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</si>
  <si>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</si>
  <si>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</si>
  <si>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</si>
  <si>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</si>
  <si>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</si>
  <si>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</si>
  <si>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</si>
  <si>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</si>
  <si>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</si>
  <si>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</si>
  <si>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</si>
  <si>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</si>
  <si>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</si>
  <si>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</si>
  <si>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</si>
  <si>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</si>
  <si>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</si>
  <si>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</si>
  <si>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</si>
  <si>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</si>
  <si>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</si>
  <si>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</si>
  <si>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</si>
  <si>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</si>
  <si>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</si>
  <si>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</si>
  <si>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</si>
  <si>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</si>
  <si>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</si>
  <si>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</si>
  <si>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</si>
  <si>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</si>
  <si>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</si>
  <si>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</si>
  <si>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</si>
  <si>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</si>
  <si>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</si>
  <si>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</si>
  <si>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</si>
  <si>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</si>
  <si>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</si>
  <si>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</si>
  <si>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</si>
  <si>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</si>
  <si>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</si>
  <si>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</si>
  <si>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</si>
  <si>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</si>
  <si>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</si>
  <si>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</si>
  <si>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</si>
  <si>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</si>
  <si>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</si>
  <si>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</si>
  <si>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</si>
  <si>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</si>
  <si>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</si>
  <si>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</si>
  <si>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</si>
  <si>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</si>
  <si>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</si>
  <si>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</si>
  <si>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</si>
  <si>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</si>
  <si>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</si>
  <si>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</si>
  <si>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</si>
  <si>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</si>
  <si>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</si>
  <si>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</si>
  <si>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</si>
  <si>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</si>
  <si>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</si>
  <si>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</si>
  <si>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</si>
  <si>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</si>
  <si>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</si>
  <si>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</si>
  <si>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</si>
  <si>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</si>
  <si>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</si>
  <si>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</si>
  <si>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</si>
  <si>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</si>
  <si>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</si>
  <si>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</si>
  <si>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</si>
  <si>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</si>
  <si>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</si>
  <si>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</si>
  <si>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</si>
  <si>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</si>
  <si>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</si>
  <si>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</si>
  <si>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</si>
  <si>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</si>
  <si>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</si>
  <si>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</si>
  <si>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</si>
  <si>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</si>
  <si>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</si>
  <si>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</si>
  <si>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</si>
  <si>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</si>
  <si>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</si>
  <si>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</si>
  <si>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</si>
  <si>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</si>
  <si>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</si>
  <si>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</si>
  <si>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</si>
  <si>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</si>
  <si>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</si>
  <si>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</si>
  <si>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</si>
  <si>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</si>
  <si>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</si>
  <si>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</si>
  <si>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</si>
  <si>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</si>
  <si>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</si>
  <si>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</si>
  <si>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</si>
  <si>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</si>
  <si>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</si>
  <si>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</si>
  <si>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</si>
  <si>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</si>
  <si>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</si>
  <si>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</si>
  <si>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</si>
  <si>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</si>
  <si>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</si>
  <si>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</si>
  <si>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</si>
  <si>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</si>
  <si>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</si>
  <si>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</si>
  <si>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</si>
  <si>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</si>
  <si>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</si>
  <si>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</si>
  <si>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</si>
  <si>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</si>
  <si>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</si>
  <si>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</si>
  <si>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</si>
  <si>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</si>
  <si>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</si>
  <si>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</si>
  <si>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</si>
  <si>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</si>
  <si>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</si>
  <si>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</si>
  <si>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</si>
  <si>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</si>
  <si>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</si>
  <si>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</si>
  <si>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</si>
  <si>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</si>
  <si>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</si>
  <si>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</si>
  <si>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</si>
  <si>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</si>
  <si>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</si>
  <si>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</si>
  <si>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</si>
  <si>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</si>
  <si>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</si>
  <si>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</si>
  <si>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</si>
  <si>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</si>
  <si>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</si>
  <si>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</si>
  <si>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</si>
  <si>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</si>
  <si>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</si>
  <si>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</si>
  <si>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</si>
  <si>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</si>
  <si>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</si>
  <si>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</si>
  <si>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</si>
  <si>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</si>
  <si>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</si>
  <si>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</si>
  <si>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</si>
  <si>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</si>
  <si>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</si>
  <si>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</si>
  <si>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</si>
  <si>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</si>
  <si>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</si>
  <si>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</si>
  <si>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</si>
  <si>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</si>
  <si>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</si>
  <si>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</si>
  <si>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</si>
  <si>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</si>
  <si>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</si>
  <si>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</si>
  <si>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</si>
  <si>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</si>
  <si>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</si>
  <si>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</si>
  <si>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</si>
  <si>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</si>
  <si>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</si>
  <si>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</si>
  <si>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</si>
  <si>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</si>
  <si>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</si>
  <si>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1011120  "Підготовка кадрів вищими навчальними закладами І і ІІ рівнів акредитації"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</si>
  <si>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</si>
  <si>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</si>
  <si>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</si>
  <si>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"12"__січня___ 2018__р.</t>
  </si>
  <si>
    <t>Вікторія П</t>
  </si>
  <si>
    <t xml:space="preserve">за  І квартал 2018 року 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</si>
  <si>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Міської ради міста Кропивницького</t>
    </r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</si>
  <si>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</si>
  <si>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06</t>
    </r>
    <r>
      <rPr>
        <b/>
        <sz val="10"/>
        <rFont val="Arial Narrow"/>
        <family val="2"/>
      </rPr>
      <t xml:space="preserve">    Орган  з питань освіти і науки</t>
    </r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</si>
  <si>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 річна.</t>
    </r>
  </si>
  <si>
    <t>"10"__квітня___ 2018__р.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</si>
  <si>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</si>
  <si>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0611010  "Надання дошкільної освіти"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</si>
  <si>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</si>
  <si>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</si>
  <si>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0611040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</si>
  <si>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0611150 "Методичне забезпечення діяльності навчальних закладів "</t>
  </si>
  <si>
    <t>0611161  "Забезпечення діяльності інших закладів у сфері освіти"</t>
  </si>
  <si>
    <t xml:space="preserve">  0611110  "Підготовка  кадрів  професійно-технічними закладами та іншими закладами освіти"</t>
  </si>
  <si>
    <t>0611150</t>
  </si>
  <si>
    <t>0611110</t>
  </si>
  <si>
    <t xml:space="preserve">ВПУ ім Федоровського </t>
  </si>
  <si>
    <t>ЦПБЛ</t>
  </si>
  <si>
    <t>Кропивницьке ВПУ</t>
  </si>
  <si>
    <t>0611020</t>
  </si>
  <si>
    <t>0611010</t>
  </si>
  <si>
    <t>0611070</t>
  </si>
  <si>
    <t>0611040</t>
  </si>
  <si>
    <t>0611090</t>
  </si>
  <si>
    <t>060000</t>
  </si>
  <si>
    <t xml:space="preserve">за перше півріччя 2019 року 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</si>
  <si>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 </t>
    </r>
    <r>
      <rPr>
        <u val="single"/>
        <sz val="8"/>
        <rFont val="Arial Narrow"/>
        <family val="2"/>
      </rPr>
      <t>квартальна (проміжна)</t>
    </r>
    <r>
      <rPr>
        <sz val="8"/>
        <rFont val="Arial Narrow"/>
        <family val="2"/>
      </rPr>
      <t xml:space="preserve">  </t>
    </r>
  </si>
  <si>
    <t>"11"_липня__ 2019__р.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</si>
</sst>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57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4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13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22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1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21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21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21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21" borderId="14" xfId="0" applyFont="1" applyFill="1" applyBorder="1" applyAlignment="1">
      <alignment horizontal="center"/>
    </xf>
    <xf numFmtId="0" fontId="25" fillId="21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21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21" borderId="13" xfId="0" applyFont="1" applyFill="1" applyBorder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21" borderId="10" xfId="0" applyFon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55" xfId="0" applyNumberFormat="1" applyFill="1" applyBorder="1" applyAlignment="1">
      <alignment horizontal="center"/>
    </xf>
    <xf numFmtId="0" fontId="0" fillId="21" borderId="34" xfId="0" applyNumberFormat="1" applyFill="1" applyBorder="1" applyAlignment="1" applyProtection="1">
      <alignment horizontal="center" vertical="center"/>
      <protection locked="0"/>
    </xf>
    <xf numFmtId="0" fontId="0" fillId="21" borderId="18" xfId="0" applyNumberFormat="1" applyFill="1" applyBorder="1" applyAlignment="1" applyProtection="1">
      <alignment horizontal="center" vertical="center"/>
      <protection locked="0"/>
    </xf>
    <xf numFmtId="0" fontId="0" fillId="21" borderId="34" xfId="0" applyNumberFormat="1" applyFont="1" applyFill="1" applyBorder="1" applyAlignment="1" applyProtection="1">
      <alignment horizontal="center"/>
      <protection locked="0"/>
    </xf>
    <xf numFmtId="0" fontId="0" fillId="21" borderId="18" xfId="0" applyNumberFormat="1" applyFont="1" applyFill="1" applyBorder="1" applyAlignment="1" applyProtection="1">
      <alignment horizontal="center"/>
      <protection locked="0"/>
    </xf>
    <xf numFmtId="0" fontId="0" fillId="21" borderId="55" xfId="0" applyNumberFormat="1" applyFont="1" applyFill="1" applyBorder="1" applyAlignment="1" applyProtection="1">
      <alignment horizontal="center"/>
      <protection locked="0"/>
    </xf>
    <xf numFmtId="0" fontId="0" fillId="21" borderId="38" xfId="0" applyNumberFormat="1" applyFont="1" applyFill="1" applyBorder="1" applyAlignment="1" applyProtection="1">
      <alignment horizontal="center"/>
      <protection locked="0"/>
    </xf>
    <xf numFmtId="0" fontId="0" fillId="21" borderId="55" xfId="0" applyNumberFormat="1" applyFill="1" applyBorder="1" applyAlignment="1" applyProtection="1">
      <alignment horizontal="center" vertical="center"/>
      <protection locked="0"/>
    </xf>
    <xf numFmtId="0" fontId="0" fillId="21" borderId="38" xfId="0" applyNumberForma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8" borderId="31" xfId="0" applyNumberFormat="1" applyFill="1" applyBorder="1" applyAlignment="1">
      <alignment horizontal="center"/>
    </xf>
    <xf numFmtId="0" fontId="0" fillId="8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8" borderId="31" xfId="0" applyNumberFormat="1" applyFill="1" applyBorder="1" applyAlignment="1" applyProtection="1">
      <alignment horizontal="center"/>
      <protection locked="0"/>
    </xf>
    <xf numFmtId="0" fontId="0" fillId="8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21" borderId="37" xfId="0" applyNumberFormat="1" applyFill="1" applyBorder="1" applyAlignment="1" applyProtection="1">
      <alignment horizontal="center"/>
      <protection locked="0"/>
    </xf>
    <xf numFmtId="0" fontId="0" fillId="21" borderId="38" xfId="0" applyNumberFormat="1" applyFill="1" applyBorder="1" applyAlignment="1" applyProtection="1">
      <alignment horizontal="center"/>
      <protection locked="0"/>
    </xf>
    <xf numFmtId="0" fontId="0" fillId="21" borderId="30" xfId="0" applyNumberFormat="1" applyFill="1" applyBorder="1" applyAlignment="1" applyProtection="1">
      <alignment horizontal="center"/>
      <protection locked="0"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0" fillId="8" borderId="55" xfId="0" applyNumberFormat="1" applyFill="1" applyBorder="1" applyAlignment="1">
      <alignment horizontal="center"/>
    </xf>
    <xf numFmtId="0" fontId="0" fillId="8" borderId="38" xfId="0" applyNumberFormat="1" applyFill="1" applyBorder="1" applyAlignment="1">
      <alignment horizontal="center"/>
    </xf>
    <xf numFmtId="0" fontId="0" fillId="21" borderId="55" xfId="0" applyNumberFormat="1" applyFill="1" applyBorder="1" applyAlignment="1" applyProtection="1">
      <alignment horizontal="center"/>
      <protection locked="0"/>
    </xf>
    <xf numFmtId="0" fontId="0" fillId="21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21" borderId="55" xfId="0" applyFill="1" applyBorder="1" applyAlignment="1" applyProtection="1">
      <alignment horizontal="center" vertical="center"/>
      <protection locked="0"/>
    </xf>
    <xf numFmtId="0" fontId="0" fillId="21" borderId="37" xfId="0" applyFill="1" applyBorder="1" applyAlignment="1" applyProtection="1">
      <alignment horizontal="center" vertical="center"/>
      <protection locked="0"/>
    </xf>
    <xf numFmtId="0" fontId="0" fillId="21" borderId="38" xfId="0" applyFill="1" applyBorder="1" applyAlignment="1" applyProtection="1">
      <alignment horizontal="center" vertical="center"/>
      <protection locked="0"/>
    </xf>
    <xf numFmtId="0" fontId="0" fillId="21" borderId="34" xfId="0" applyFill="1" applyBorder="1" applyAlignment="1" applyProtection="1">
      <alignment horizontal="center" vertical="center"/>
      <protection locked="0"/>
    </xf>
    <xf numFmtId="0" fontId="0" fillId="21" borderId="30" xfId="0" applyFill="1" applyBorder="1" applyAlignment="1" applyProtection="1">
      <alignment horizontal="center" vertical="center"/>
      <protection locked="0"/>
    </xf>
    <xf numFmtId="0" fontId="0" fillId="21" borderId="18" xfId="0" applyFill="1" applyBorder="1" applyAlignment="1" applyProtection="1">
      <alignment horizontal="center" vertical="center"/>
      <protection locked="0"/>
    </xf>
    <xf numFmtId="49" fontId="0" fillId="8" borderId="31" xfId="0" applyNumberFormat="1" applyFill="1" applyBorder="1" applyAlignment="1" applyProtection="1">
      <alignment horizontal="center"/>
      <protection locked="0"/>
    </xf>
    <xf numFmtId="49" fontId="0" fillId="8" borderId="35" xfId="0" applyNumberFormat="1" applyFill="1" applyBorder="1" applyAlignment="1" applyProtection="1">
      <alignment horizontal="center"/>
      <protection locked="0"/>
    </xf>
    <xf numFmtId="49" fontId="0" fillId="8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8" borderId="31" xfId="0" applyNumberFormat="1" applyFill="1" applyBorder="1" applyAlignment="1">
      <alignment horizontal="center"/>
    </xf>
    <xf numFmtId="49" fontId="0" fillId="8" borderId="35" xfId="0" applyNumberFormat="1" applyFill="1" applyBorder="1" applyAlignment="1">
      <alignment horizontal="center"/>
    </xf>
    <xf numFmtId="49" fontId="0" fillId="8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1" borderId="34" xfId="0" applyFill="1" applyBorder="1" applyAlignment="1" applyProtection="1">
      <alignment horizontal="center"/>
      <protection locked="0"/>
    </xf>
    <xf numFmtId="0" fontId="0" fillId="21" borderId="30" xfId="0" applyFill="1" applyBorder="1" applyAlignment="1" applyProtection="1">
      <alignment horizontal="center"/>
      <protection locked="0"/>
    </xf>
    <xf numFmtId="0" fontId="0" fillId="21" borderId="18" xfId="0" applyFill="1" applyBorder="1" applyAlignment="1" applyProtection="1">
      <alignment horizontal="center"/>
      <protection locked="0"/>
    </xf>
    <xf numFmtId="0" fontId="0" fillId="21" borderId="55" xfId="0" applyFill="1" applyBorder="1" applyAlignment="1" applyProtection="1">
      <alignment horizontal="center"/>
      <protection locked="0"/>
    </xf>
    <xf numFmtId="0" fontId="0" fillId="21" borderId="37" xfId="0" applyFill="1" applyBorder="1" applyAlignment="1" applyProtection="1">
      <alignment horizontal="center"/>
      <protection locked="0"/>
    </xf>
    <xf numFmtId="0" fontId="0" fillId="21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8" borderId="31" xfId="0" applyNumberFormat="1" applyFill="1" applyBorder="1" applyAlignment="1" applyProtection="1">
      <alignment horizontal="center"/>
      <protection/>
    </xf>
    <xf numFmtId="49" fontId="0" fillId="8" borderId="35" xfId="0" applyNumberFormat="1" applyFill="1" applyBorder="1" applyAlignment="1" applyProtection="1">
      <alignment horizontal="center"/>
      <protection/>
    </xf>
    <xf numFmtId="49" fontId="0" fillId="8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25" fillId="21" borderId="65" xfId="0" applyFont="1" applyFill="1" applyBorder="1" applyAlignment="1">
      <alignment horizontal="center" vertical="center"/>
    </xf>
    <xf numFmtId="0" fontId="25" fillId="21" borderId="51" xfId="0" applyFont="1" applyFill="1" applyBorder="1" applyAlignment="1">
      <alignment horizontal="center" vertical="center"/>
    </xf>
    <xf numFmtId="0" fontId="25" fillId="21" borderId="27" xfId="0" applyFont="1" applyFill="1" applyBorder="1" applyAlignment="1">
      <alignment horizontal="center" vertical="center"/>
    </xf>
    <xf numFmtId="0" fontId="25" fillId="21" borderId="66" xfId="0" applyFont="1" applyFill="1" applyBorder="1" applyAlignment="1">
      <alignment horizontal="center" vertical="center"/>
    </xf>
    <xf numFmtId="0" fontId="25" fillId="21" borderId="30" xfId="0" applyFont="1" applyFill="1" applyBorder="1" applyAlignment="1">
      <alignment horizontal="center" vertical="center"/>
    </xf>
    <xf numFmtId="0" fontId="25" fillId="21" borderId="67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7" borderId="28" xfId="0" applyFont="1" applyFill="1" applyBorder="1" applyAlignment="1">
      <alignment horizontal="center"/>
    </xf>
    <xf numFmtId="49" fontId="25" fillId="8" borderId="44" xfId="0" applyNumberFormat="1" applyFont="1" applyFill="1" applyBorder="1" applyAlignment="1">
      <alignment horizontal="center"/>
    </xf>
    <xf numFmtId="49" fontId="25" fillId="8" borderId="45" xfId="0" applyNumberFormat="1" applyFont="1" applyFill="1" applyBorder="1" applyAlignment="1">
      <alignment horizontal="center"/>
    </xf>
    <xf numFmtId="49" fontId="25" fillId="8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8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7" borderId="44" xfId="0" applyNumberFormat="1" applyFont="1" applyFill="1" applyBorder="1" applyAlignment="1">
      <alignment horizontal="center"/>
    </xf>
    <xf numFmtId="49" fontId="26" fillId="7" borderId="45" xfId="0" applyNumberFormat="1" applyFont="1" applyFill="1" applyBorder="1" applyAlignment="1">
      <alignment horizontal="center"/>
    </xf>
    <xf numFmtId="49" fontId="26" fillId="7" borderId="46" xfId="0" applyNumberFormat="1" applyFont="1" applyFill="1" applyBorder="1" applyAlignment="1">
      <alignment horizontal="center"/>
    </xf>
    <xf numFmtId="0" fontId="26" fillId="7" borderId="43" xfId="0" applyFont="1" applyFill="1" applyBorder="1" applyAlignment="1">
      <alignment horizontal="center"/>
    </xf>
    <xf numFmtId="49" fontId="25" fillId="8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" borderId="44" xfId="0" applyNumberFormat="1" applyFont="1" applyFill="1" applyBorder="1" applyAlignment="1">
      <alignment horizontal="center" vertical="center"/>
    </xf>
    <xf numFmtId="49" fontId="25" fillId="3" borderId="45" xfId="0" applyNumberFormat="1" applyFont="1" applyFill="1" applyBorder="1" applyAlignment="1">
      <alignment horizontal="center" vertical="center"/>
    </xf>
    <xf numFmtId="0" fontId="25" fillId="21" borderId="66" xfId="0" applyFont="1" applyFill="1" applyBorder="1" applyAlignment="1">
      <alignment horizontal="center"/>
    </xf>
    <xf numFmtId="0" fontId="25" fillId="21" borderId="30" xfId="0" applyFont="1" applyFill="1" applyBorder="1" applyAlignment="1">
      <alignment horizontal="center"/>
    </xf>
    <xf numFmtId="0" fontId="25" fillId="21" borderId="67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21" borderId="65" xfId="0" applyFont="1" applyFill="1" applyBorder="1" applyAlignment="1">
      <alignment horizontal="center"/>
    </xf>
    <xf numFmtId="0" fontId="25" fillId="21" borderId="51" xfId="0" applyFont="1" applyFill="1" applyBorder="1" applyAlignment="1">
      <alignment horizontal="center"/>
    </xf>
    <xf numFmtId="0" fontId="25" fillId="21" borderId="27" xfId="0" applyFont="1" applyFill="1" applyBorder="1" applyAlignment="1">
      <alignment horizontal="center"/>
    </xf>
    <xf numFmtId="0" fontId="25" fillId="21" borderId="3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5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94" fontId="15" fillId="0" borderId="0" xfId="42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55" t="s">
        <v>0</v>
      </c>
      <c r="B7" s="353" t="s">
        <v>2</v>
      </c>
      <c r="C7" s="353" t="s">
        <v>3</v>
      </c>
      <c r="D7" s="353" t="s">
        <v>4</v>
      </c>
      <c r="E7" s="353" t="s">
        <v>5</v>
      </c>
      <c r="F7" s="353" t="s">
        <v>69</v>
      </c>
      <c r="G7" s="353" t="s">
        <v>6</v>
      </c>
      <c r="H7" s="357" t="s">
        <v>7</v>
      </c>
      <c r="I7" s="357"/>
      <c r="J7" s="360" t="s">
        <v>9</v>
      </c>
      <c r="L7" s="355" t="s">
        <v>0</v>
      </c>
      <c r="M7" s="353" t="s">
        <v>2</v>
      </c>
      <c r="N7" s="353" t="s">
        <v>3</v>
      </c>
      <c r="O7" s="353" t="s">
        <v>4</v>
      </c>
      <c r="P7" s="353" t="s">
        <v>5</v>
      </c>
      <c r="Q7" s="353" t="s">
        <v>69</v>
      </c>
      <c r="R7" s="353" t="s">
        <v>6</v>
      </c>
      <c r="S7" s="357" t="s">
        <v>7</v>
      </c>
      <c r="T7" s="357"/>
      <c r="U7" s="360" t="s">
        <v>9</v>
      </c>
      <c r="W7" s="355" t="s">
        <v>0</v>
      </c>
      <c r="X7" s="353" t="s">
        <v>2</v>
      </c>
      <c r="Y7" s="353" t="s">
        <v>3</v>
      </c>
      <c r="Z7" s="353" t="s">
        <v>4</v>
      </c>
      <c r="AA7" s="353" t="s">
        <v>5</v>
      </c>
      <c r="AB7" s="353" t="s">
        <v>69</v>
      </c>
      <c r="AC7" s="353" t="s">
        <v>6</v>
      </c>
      <c r="AD7" s="357" t="s">
        <v>7</v>
      </c>
      <c r="AE7" s="357"/>
      <c r="AF7" s="360" t="s">
        <v>9</v>
      </c>
      <c r="AH7" s="366" t="s">
        <v>0</v>
      </c>
      <c r="AI7" s="358" t="s">
        <v>2</v>
      </c>
      <c r="AJ7" s="358" t="s">
        <v>3</v>
      </c>
      <c r="AK7" s="358" t="s">
        <v>4</v>
      </c>
      <c r="AL7" s="358" t="s">
        <v>5</v>
      </c>
      <c r="AM7" s="358" t="s">
        <v>69</v>
      </c>
      <c r="AN7" s="358" t="s">
        <v>6</v>
      </c>
      <c r="AO7" s="362" t="s">
        <v>7</v>
      </c>
      <c r="AP7" s="363"/>
      <c r="AQ7" s="364" t="s">
        <v>9</v>
      </c>
      <c r="AS7" s="355" t="s">
        <v>0</v>
      </c>
      <c r="AT7" s="353" t="s">
        <v>2</v>
      </c>
      <c r="AU7" s="353" t="s">
        <v>3</v>
      </c>
      <c r="AV7" s="353" t="s">
        <v>4</v>
      </c>
      <c r="AW7" s="353" t="s">
        <v>5</v>
      </c>
      <c r="AX7" s="353" t="s">
        <v>69</v>
      </c>
      <c r="AY7" s="353" t="s">
        <v>6</v>
      </c>
      <c r="AZ7" s="357" t="s">
        <v>7</v>
      </c>
      <c r="BA7" s="357"/>
      <c r="BB7" s="360" t="s">
        <v>9</v>
      </c>
    </row>
    <row r="8" spans="1:54" ht="48" customHeight="1" thickBot="1">
      <c r="A8" s="356"/>
      <c r="B8" s="354"/>
      <c r="C8" s="354"/>
      <c r="D8" s="354"/>
      <c r="E8" s="354"/>
      <c r="F8" s="354"/>
      <c r="G8" s="354"/>
      <c r="H8" s="29" t="s">
        <v>86</v>
      </c>
      <c r="I8" s="28" t="s">
        <v>87</v>
      </c>
      <c r="J8" s="361"/>
      <c r="L8" s="356"/>
      <c r="M8" s="354"/>
      <c r="N8" s="354"/>
      <c r="O8" s="354"/>
      <c r="P8" s="354"/>
      <c r="Q8" s="354"/>
      <c r="R8" s="354"/>
      <c r="S8" s="29" t="s">
        <v>86</v>
      </c>
      <c r="T8" s="28" t="s">
        <v>87</v>
      </c>
      <c r="U8" s="361"/>
      <c r="W8" s="356"/>
      <c r="X8" s="354"/>
      <c r="Y8" s="354"/>
      <c r="Z8" s="354"/>
      <c r="AA8" s="354"/>
      <c r="AB8" s="354"/>
      <c r="AC8" s="354"/>
      <c r="AD8" s="29" t="s">
        <v>86</v>
      </c>
      <c r="AE8" s="28" t="s">
        <v>87</v>
      </c>
      <c r="AF8" s="361"/>
      <c r="AH8" s="367"/>
      <c r="AI8" s="359"/>
      <c r="AJ8" s="359"/>
      <c r="AK8" s="359"/>
      <c r="AL8" s="359"/>
      <c r="AM8" s="359"/>
      <c r="AN8" s="359"/>
      <c r="AO8" s="29" t="s">
        <v>86</v>
      </c>
      <c r="AP8" s="28" t="s">
        <v>87</v>
      </c>
      <c r="AQ8" s="365"/>
      <c r="AS8" s="356"/>
      <c r="AT8" s="354"/>
      <c r="AU8" s="354"/>
      <c r="AV8" s="354"/>
      <c r="AW8" s="354"/>
      <c r="AX8" s="354"/>
      <c r="AY8" s="354"/>
      <c r="AZ8" s="29" t="s">
        <v>86</v>
      </c>
      <c r="BA8" s="28" t="s">
        <v>87</v>
      </c>
      <c r="BB8" s="361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M7:M8"/>
    <mergeCell ref="N7:N8"/>
    <mergeCell ref="P7:P8"/>
    <mergeCell ref="Q7:Q8"/>
    <mergeCell ref="AB7:AB8"/>
    <mergeCell ref="O7:O8"/>
    <mergeCell ref="U7:U8"/>
    <mergeCell ref="R7:R8"/>
    <mergeCell ref="S7:T7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A6">
      <selection activeCell="FS19" sqref="FS19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hidden="1" customWidth="1"/>
    <col min="51" max="51" width="0" style="0" hidden="1" customWidth="1"/>
    <col min="52" max="52" width="8.75390625" style="0" hidden="1" customWidth="1"/>
    <col min="53" max="53" width="12.875" style="73" hidden="1" customWidth="1"/>
    <col min="54" max="54" width="11.375" style="73" hidden="1" customWidth="1"/>
    <col min="55" max="55" width="9.25390625" style="73" hidden="1" customWidth="1"/>
    <col min="56" max="56" width="11.875" style="73" hidden="1" customWidth="1"/>
    <col min="57" max="57" width="10.25390625" style="73" hidden="1" customWidth="1"/>
    <col min="58" max="58" width="12.625" style="73" hidden="1" customWidth="1"/>
    <col min="59" max="59" width="12.75390625" style="74" hidden="1" customWidth="1"/>
    <col min="60" max="60" width="8.25390625" style="73" hidden="1" customWidth="1"/>
    <col min="61" max="61" width="10.75390625" style="73" hidden="1" customWidth="1"/>
    <col min="62" max="63" width="12.875" style="73" hidden="1" customWidth="1"/>
    <col min="64" max="64" width="10.375" style="73" hidden="1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3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hidden="1" customWidth="1"/>
    <col min="131" max="132" width="0" style="0" hidden="1" customWidth="1"/>
    <col min="133" max="133" width="10.625" style="0" hidden="1" customWidth="1"/>
    <col min="134" max="135" width="0" style="0" hidden="1" customWidth="1"/>
    <col min="136" max="136" width="9.875" style="0" hidden="1" customWidth="1"/>
    <col min="137" max="137" width="0" style="0" hidden="1" customWidth="1"/>
    <col min="138" max="138" width="10.25390625" style="0" hidden="1" customWidth="1"/>
    <col min="139" max="139" width="10.75390625" style="0" hidden="1" customWidth="1"/>
    <col min="140" max="141" width="0" style="0" hidden="1" customWidth="1"/>
    <col min="142" max="143" width="10.625" style="0" hidden="1" customWidth="1"/>
    <col min="144" max="144" width="11.125" style="0" hidden="1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7" width="12.25390625" style="0" customWidth="1"/>
    <col min="188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511" t="s">
        <v>406</v>
      </c>
      <c r="K1" s="511"/>
      <c r="L1" s="511"/>
      <c r="M1" s="511"/>
      <c r="N1" s="511"/>
      <c r="O1" s="511"/>
      <c r="R1" s="46"/>
      <c r="S1" s="46"/>
      <c r="T1" s="46"/>
      <c r="U1" s="46"/>
      <c r="V1" s="46"/>
      <c r="W1" s="46"/>
      <c r="X1" s="240"/>
      <c r="Y1" s="240"/>
      <c r="Z1" s="240"/>
      <c r="AA1" s="511" t="s">
        <v>406</v>
      </c>
      <c r="AB1" s="511"/>
      <c r="AC1" s="511"/>
      <c r="AD1" s="511"/>
      <c r="AE1" s="511"/>
      <c r="AF1" s="511"/>
      <c r="AH1" s="46"/>
      <c r="AI1" s="46"/>
      <c r="AJ1" s="46"/>
      <c r="AK1" s="46"/>
      <c r="AL1" s="46"/>
      <c r="AM1" s="46"/>
      <c r="AN1" s="240"/>
      <c r="AO1" s="240"/>
      <c r="AP1" s="240"/>
      <c r="AQ1" s="511" t="s">
        <v>406</v>
      </c>
      <c r="AR1" s="511"/>
      <c r="AS1" s="511"/>
      <c r="AT1" s="511"/>
      <c r="AU1" s="511"/>
      <c r="AV1" s="511"/>
      <c r="AX1" s="46"/>
      <c r="AY1" s="46"/>
      <c r="AZ1" s="46"/>
      <c r="BA1" s="46"/>
      <c r="BB1" s="46"/>
      <c r="BC1" s="46"/>
      <c r="BD1" s="240"/>
      <c r="BE1" s="240"/>
      <c r="BF1" s="240"/>
      <c r="BG1" s="511" t="s">
        <v>406</v>
      </c>
      <c r="BH1" s="511"/>
      <c r="BI1" s="511"/>
      <c r="BJ1" s="511"/>
      <c r="BK1" s="511"/>
      <c r="BL1" s="511"/>
      <c r="BN1" s="46"/>
      <c r="BO1" s="46"/>
      <c r="BP1" s="46"/>
      <c r="BQ1" s="46"/>
      <c r="BR1" s="46"/>
      <c r="BS1" s="46"/>
      <c r="BT1" s="240"/>
      <c r="BU1" s="240"/>
      <c r="BV1" s="240"/>
      <c r="BW1" s="511" t="s">
        <v>406</v>
      </c>
      <c r="BX1" s="511"/>
      <c r="BY1" s="511"/>
      <c r="BZ1" s="511"/>
      <c r="CA1" s="511"/>
      <c r="CB1" s="511"/>
      <c r="CD1" s="46"/>
      <c r="CE1" s="46"/>
      <c r="CF1" s="46"/>
      <c r="CG1" s="46"/>
      <c r="CH1" s="46"/>
      <c r="CI1" s="46"/>
      <c r="CJ1" s="240"/>
      <c r="CK1" s="240"/>
      <c r="CL1" s="240"/>
      <c r="CM1" s="511" t="s">
        <v>406</v>
      </c>
      <c r="CN1" s="511"/>
      <c r="CO1" s="511"/>
      <c r="CP1" s="511"/>
      <c r="CQ1" s="511"/>
      <c r="CR1" s="511"/>
      <c r="CT1" s="46"/>
      <c r="CU1" s="46"/>
      <c r="CV1" s="46"/>
      <c r="CW1" s="46"/>
      <c r="CX1" s="46"/>
      <c r="CY1" s="46"/>
      <c r="CZ1" s="240"/>
      <c r="DA1" s="240"/>
      <c r="DB1" s="240"/>
      <c r="DC1" s="511" t="s">
        <v>406</v>
      </c>
      <c r="DD1" s="511"/>
      <c r="DE1" s="511"/>
      <c r="DF1" s="511"/>
      <c r="DG1" s="511"/>
      <c r="DH1" s="511"/>
      <c r="DJ1" s="46"/>
      <c r="DK1" s="46"/>
      <c r="DL1" s="46"/>
      <c r="DM1" s="46"/>
      <c r="DN1" s="46"/>
      <c r="DO1" s="46"/>
      <c r="DP1" s="240"/>
      <c r="DQ1" s="240"/>
      <c r="DR1" s="240"/>
      <c r="DS1" s="511" t="s">
        <v>406</v>
      </c>
      <c r="DT1" s="511"/>
      <c r="DU1" s="511"/>
      <c r="DV1" s="511"/>
      <c r="DW1" s="511"/>
      <c r="DX1" s="511"/>
      <c r="DZ1" s="46"/>
      <c r="EA1" s="46"/>
      <c r="EB1" s="46"/>
      <c r="EC1" s="46"/>
      <c r="ED1" s="46"/>
      <c r="EE1" s="46"/>
      <c r="EF1" s="240"/>
      <c r="EG1" s="240"/>
      <c r="EH1" s="511" t="s">
        <v>406</v>
      </c>
      <c r="EI1" s="511"/>
      <c r="EJ1" s="511"/>
      <c r="EK1" s="511"/>
      <c r="EL1" s="511"/>
      <c r="EM1" s="511"/>
      <c r="EN1" s="511"/>
      <c r="EO1" s="46"/>
      <c r="EP1" s="46"/>
      <c r="EQ1" s="46"/>
      <c r="ER1" s="46"/>
      <c r="ES1" s="46"/>
      <c r="ET1" s="46"/>
      <c r="EU1" s="240"/>
      <c r="EV1" s="240"/>
      <c r="EW1" s="240"/>
      <c r="EX1" s="511" t="s">
        <v>406</v>
      </c>
      <c r="EY1" s="511"/>
      <c r="EZ1" s="511"/>
      <c r="FA1" s="511"/>
      <c r="FB1" s="511"/>
      <c r="FC1" s="511"/>
      <c r="FD1" s="46"/>
      <c r="FE1" s="46"/>
      <c r="FF1" s="46"/>
      <c r="FG1" s="46"/>
      <c r="FH1" s="46"/>
      <c r="FI1" s="46"/>
      <c r="FJ1" s="240"/>
      <c r="FK1" s="240"/>
      <c r="FL1" s="511" t="s">
        <v>406</v>
      </c>
      <c r="FM1" s="511"/>
      <c r="FN1" s="511"/>
      <c r="FO1" s="511"/>
      <c r="FP1" s="511"/>
      <c r="FQ1" s="511"/>
      <c r="FR1" s="511"/>
      <c r="FS1" s="46"/>
      <c r="FT1" s="46"/>
      <c r="FU1" s="46"/>
      <c r="FV1" s="46"/>
      <c r="FW1" s="46"/>
      <c r="FX1" s="46"/>
      <c r="FY1" s="240"/>
      <c r="FZ1" s="240"/>
      <c r="GA1" s="240"/>
      <c r="GB1" s="511" t="s">
        <v>406</v>
      </c>
      <c r="GC1" s="511"/>
      <c r="GD1" s="511"/>
      <c r="GE1" s="511"/>
      <c r="GF1" s="511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511"/>
      <c r="K2" s="511"/>
      <c r="L2" s="511"/>
      <c r="M2" s="511"/>
      <c r="N2" s="511"/>
      <c r="O2" s="511"/>
      <c r="R2" s="47"/>
      <c r="S2" s="46"/>
      <c r="T2" s="45"/>
      <c r="U2" s="46"/>
      <c r="V2" s="46"/>
      <c r="W2" s="46"/>
      <c r="X2" s="240"/>
      <c r="Y2" s="240"/>
      <c r="Z2" s="240"/>
      <c r="AA2" s="511"/>
      <c r="AB2" s="511"/>
      <c r="AC2" s="511"/>
      <c r="AD2" s="511"/>
      <c r="AE2" s="511"/>
      <c r="AF2" s="511"/>
      <c r="AH2" s="47"/>
      <c r="AI2" s="46"/>
      <c r="AJ2" s="45"/>
      <c r="AK2" s="46"/>
      <c r="AL2" s="46"/>
      <c r="AM2" s="46"/>
      <c r="AN2" s="240"/>
      <c r="AO2" s="240"/>
      <c r="AP2" s="240"/>
      <c r="AQ2" s="511"/>
      <c r="AR2" s="511"/>
      <c r="AS2" s="511"/>
      <c r="AT2" s="511"/>
      <c r="AU2" s="511"/>
      <c r="AV2" s="511"/>
      <c r="AX2" s="47"/>
      <c r="AY2" s="46"/>
      <c r="AZ2" s="45"/>
      <c r="BA2" s="46"/>
      <c r="BB2" s="46"/>
      <c r="BC2" s="46"/>
      <c r="BD2" s="240"/>
      <c r="BE2" s="240"/>
      <c r="BF2" s="240"/>
      <c r="BG2" s="511"/>
      <c r="BH2" s="511"/>
      <c r="BI2" s="511"/>
      <c r="BJ2" s="511"/>
      <c r="BK2" s="511"/>
      <c r="BL2" s="511"/>
      <c r="BN2" s="47"/>
      <c r="BO2" s="46"/>
      <c r="BP2" s="45"/>
      <c r="BQ2" s="46"/>
      <c r="BR2" s="46"/>
      <c r="BS2" s="46"/>
      <c r="BT2" s="240"/>
      <c r="BU2" s="240"/>
      <c r="BV2" s="240"/>
      <c r="BW2" s="511"/>
      <c r="BX2" s="511"/>
      <c r="BY2" s="511"/>
      <c r="BZ2" s="511"/>
      <c r="CA2" s="511"/>
      <c r="CB2" s="511"/>
      <c r="CD2" s="47"/>
      <c r="CE2" s="46"/>
      <c r="CF2" s="45"/>
      <c r="CG2" s="46"/>
      <c r="CH2" s="46"/>
      <c r="CI2" s="46"/>
      <c r="CJ2" s="240"/>
      <c r="CK2" s="240"/>
      <c r="CL2" s="240"/>
      <c r="CM2" s="511"/>
      <c r="CN2" s="511"/>
      <c r="CO2" s="511"/>
      <c r="CP2" s="511"/>
      <c r="CQ2" s="511"/>
      <c r="CR2" s="511"/>
      <c r="CT2" s="47"/>
      <c r="CU2" s="46"/>
      <c r="CV2" s="45"/>
      <c r="CW2" s="46"/>
      <c r="CX2" s="46"/>
      <c r="CY2" s="46"/>
      <c r="CZ2" s="240"/>
      <c r="DA2" s="240"/>
      <c r="DB2" s="240"/>
      <c r="DC2" s="511"/>
      <c r="DD2" s="511"/>
      <c r="DE2" s="511"/>
      <c r="DF2" s="511"/>
      <c r="DG2" s="511"/>
      <c r="DH2" s="511"/>
      <c r="DJ2" s="47"/>
      <c r="DK2" s="46"/>
      <c r="DL2" s="45"/>
      <c r="DM2" s="46"/>
      <c r="DN2" s="46"/>
      <c r="DO2" s="46"/>
      <c r="DP2" s="240"/>
      <c r="DQ2" s="240"/>
      <c r="DR2" s="240"/>
      <c r="DS2" s="511"/>
      <c r="DT2" s="511"/>
      <c r="DU2" s="511"/>
      <c r="DV2" s="511"/>
      <c r="DW2" s="511"/>
      <c r="DX2" s="511"/>
      <c r="DZ2" s="47"/>
      <c r="EA2" s="46"/>
      <c r="EB2" s="45"/>
      <c r="EC2" s="46"/>
      <c r="ED2" s="46"/>
      <c r="EE2" s="46"/>
      <c r="EF2" s="240"/>
      <c r="EG2" s="240"/>
      <c r="EH2" s="511"/>
      <c r="EI2" s="511"/>
      <c r="EJ2" s="511"/>
      <c r="EK2" s="511"/>
      <c r="EL2" s="511"/>
      <c r="EM2" s="511"/>
      <c r="EN2" s="511"/>
      <c r="EO2" s="47"/>
      <c r="EP2" s="46"/>
      <c r="EQ2" s="45"/>
      <c r="ER2" s="46"/>
      <c r="ES2" s="46"/>
      <c r="ET2" s="46"/>
      <c r="EU2" s="240"/>
      <c r="EV2" s="240"/>
      <c r="EW2" s="240"/>
      <c r="EX2" s="511"/>
      <c r="EY2" s="511"/>
      <c r="EZ2" s="511"/>
      <c r="FA2" s="511"/>
      <c r="FB2" s="511"/>
      <c r="FC2" s="511"/>
      <c r="FD2" s="47"/>
      <c r="FE2" s="46"/>
      <c r="FF2" s="45"/>
      <c r="FG2" s="46"/>
      <c r="FH2" s="46"/>
      <c r="FI2" s="46"/>
      <c r="FJ2" s="240"/>
      <c r="FK2" s="240"/>
      <c r="FL2" s="511"/>
      <c r="FM2" s="511"/>
      <c r="FN2" s="511"/>
      <c r="FO2" s="511"/>
      <c r="FP2" s="511"/>
      <c r="FQ2" s="511"/>
      <c r="FR2" s="511"/>
      <c r="FS2" s="47"/>
      <c r="FT2" s="46"/>
      <c r="FU2" s="45"/>
      <c r="FV2" s="46"/>
      <c r="FW2" s="46"/>
      <c r="FX2" s="46"/>
      <c r="FY2" s="240"/>
      <c r="FZ2" s="240"/>
      <c r="GA2" s="240"/>
      <c r="GB2" s="511"/>
      <c r="GC2" s="511"/>
      <c r="GD2" s="511"/>
      <c r="GE2" s="511"/>
      <c r="GF2" s="511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511"/>
      <c r="K3" s="511"/>
      <c r="L3" s="511"/>
      <c r="M3" s="511"/>
      <c r="N3" s="511"/>
      <c r="O3" s="511"/>
      <c r="R3" s="47"/>
      <c r="S3" s="46"/>
      <c r="T3" s="46"/>
      <c r="U3" s="46"/>
      <c r="V3" s="46"/>
      <c r="W3" s="46"/>
      <c r="X3" s="240"/>
      <c r="Y3" s="240"/>
      <c r="Z3" s="240"/>
      <c r="AA3" s="511"/>
      <c r="AB3" s="511"/>
      <c r="AC3" s="511"/>
      <c r="AD3" s="511"/>
      <c r="AE3" s="511"/>
      <c r="AF3" s="511"/>
      <c r="AH3" s="47"/>
      <c r="AI3" s="46"/>
      <c r="AJ3" s="46"/>
      <c r="AK3" s="46"/>
      <c r="AL3" s="46"/>
      <c r="AM3" s="46"/>
      <c r="AN3" s="240"/>
      <c r="AO3" s="240"/>
      <c r="AP3" s="240"/>
      <c r="AQ3" s="511"/>
      <c r="AR3" s="511"/>
      <c r="AS3" s="511"/>
      <c r="AT3" s="511"/>
      <c r="AU3" s="511"/>
      <c r="AV3" s="511"/>
      <c r="AX3" s="47"/>
      <c r="AY3" s="46"/>
      <c r="AZ3" s="46"/>
      <c r="BA3" s="46"/>
      <c r="BB3" s="46"/>
      <c r="BC3" s="46"/>
      <c r="BD3" s="240"/>
      <c r="BE3" s="240"/>
      <c r="BF3" s="240"/>
      <c r="BG3" s="511"/>
      <c r="BH3" s="511"/>
      <c r="BI3" s="511"/>
      <c r="BJ3" s="511"/>
      <c r="BK3" s="511"/>
      <c r="BL3" s="511"/>
      <c r="BN3" s="47"/>
      <c r="BO3" s="46"/>
      <c r="BP3" s="46"/>
      <c r="BQ3" s="46"/>
      <c r="BR3" s="46"/>
      <c r="BS3" s="46"/>
      <c r="BT3" s="240"/>
      <c r="BU3" s="240"/>
      <c r="BV3" s="240"/>
      <c r="BW3" s="511"/>
      <c r="BX3" s="511"/>
      <c r="BY3" s="511"/>
      <c r="BZ3" s="511"/>
      <c r="CA3" s="511"/>
      <c r="CB3" s="511"/>
      <c r="CD3" s="47"/>
      <c r="CE3" s="46"/>
      <c r="CF3" s="46"/>
      <c r="CG3" s="46"/>
      <c r="CH3" s="46"/>
      <c r="CI3" s="46"/>
      <c r="CJ3" s="240"/>
      <c r="CK3" s="240"/>
      <c r="CL3" s="240"/>
      <c r="CM3" s="511"/>
      <c r="CN3" s="511"/>
      <c r="CO3" s="511"/>
      <c r="CP3" s="511"/>
      <c r="CQ3" s="511"/>
      <c r="CR3" s="511"/>
      <c r="CT3" s="47"/>
      <c r="CU3" s="46"/>
      <c r="CV3" s="46"/>
      <c r="CW3" s="46"/>
      <c r="CX3" s="46"/>
      <c r="CY3" s="46"/>
      <c r="CZ3" s="240"/>
      <c r="DA3" s="240"/>
      <c r="DB3" s="240"/>
      <c r="DC3" s="511"/>
      <c r="DD3" s="511"/>
      <c r="DE3" s="511"/>
      <c r="DF3" s="511"/>
      <c r="DG3" s="511"/>
      <c r="DH3" s="511"/>
      <c r="DJ3" s="47"/>
      <c r="DK3" s="46"/>
      <c r="DL3" s="46"/>
      <c r="DM3" s="46"/>
      <c r="DN3" s="46"/>
      <c r="DO3" s="46"/>
      <c r="DP3" s="240"/>
      <c r="DQ3" s="240"/>
      <c r="DR3" s="240"/>
      <c r="DS3" s="511"/>
      <c r="DT3" s="511"/>
      <c r="DU3" s="511"/>
      <c r="DV3" s="511"/>
      <c r="DW3" s="511"/>
      <c r="DX3" s="511"/>
      <c r="DZ3" s="47"/>
      <c r="EA3" s="46"/>
      <c r="EB3" s="46"/>
      <c r="EC3" s="46"/>
      <c r="ED3" s="46"/>
      <c r="EE3" s="46"/>
      <c r="EF3" s="240"/>
      <c r="EG3" s="240"/>
      <c r="EH3" s="511"/>
      <c r="EI3" s="511"/>
      <c r="EJ3" s="511"/>
      <c r="EK3" s="511"/>
      <c r="EL3" s="511"/>
      <c r="EM3" s="511"/>
      <c r="EN3" s="511"/>
      <c r="EO3" s="47"/>
      <c r="EP3" s="46"/>
      <c r="EQ3" s="46"/>
      <c r="ER3" s="46"/>
      <c r="ES3" s="46"/>
      <c r="ET3" s="46"/>
      <c r="EU3" s="240"/>
      <c r="EV3" s="240"/>
      <c r="EW3" s="240"/>
      <c r="EX3" s="511"/>
      <c r="EY3" s="511"/>
      <c r="EZ3" s="511"/>
      <c r="FA3" s="511"/>
      <c r="FB3" s="511"/>
      <c r="FC3" s="511"/>
      <c r="FD3" s="47"/>
      <c r="FE3" s="46"/>
      <c r="FF3" s="46"/>
      <c r="FG3" s="46"/>
      <c r="FH3" s="46"/>
      <c r="FI3" s="46"/>
      <c r="FJ3" s="240"/>
      <c r="FK3" s="240"/>
      <c r="FL3" s="511"/>
      <c r="FM3" s="511"/>
      <c r="FN3" s="511"/>
      <c r="FO3" s="511"/>
      <c r="FP3" s="511"/>
      <c r="FQ3" s="511"/>
      <c r="FR3" s="511"/>
      <c r="FS3" s="47"/>
      <c r="FT3" s="46"/>
      <c r="FU3" s="46"/>
      <c r="FV3" s="46"/>
      <c r="FW3" s="46"/>
      <c r="FX3" s="46"/>
      <c r="FY3" s="240"/>
      <c r="FZ3" s="240"/>
      <c r="GA3" s="240"/>
      <c r="GB3" s="511"/>
      <c r="GC3" s="511"/>
      <c r="GD3" s="511"/>
      <c r="GE3" s="511"/>
      <c r="GF3" s="511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511"/>
      <c r="K4" s="511"/>
      <c r="L4" s="511"/>
      <c r="M4" s="511"/>
      <c r="N4" s="511"/>
      <c r="O4" s="511"/>
      <c r="R4" s="48"/>
      <c r="S4" s="46"/>
      <c r="T4" s="46"/>
      <c r="U4" s="46"/>
      <c r="V4" s="46"/>
      <c r="W4" s="46"/>
      <c r="X4" s="240"/>
      <c r="Y4" s="240"/>
      <c r="Z4" s="240"/>
      <c r="AA4" s="511"/>
      <c r="AB4" s="511"/>
      <c r="AC4" s="511"/>
      <c r="AD4" s="511"/>
      <c r="AE4" s="511"/>
      <c r="AF4" s="511"/>
      <c r="AH4" s="48"/>
      <c r="AI4" s="46"/>
      <c r="AJ4" s="46"/>
      <c r="AK4" s="46"/>
      <c r="AL4" s="46"/>
      <c r="AM4" s="46"/>
      <c r="AN4" s="240"/>
      <c r="AO4" s="240"/>
      <c r="AP4" s="240"/>
      <c r="AQ4" s="511"/>
      <c r="AR4" s="511"/>
      <c r="AS4" s="511"/>
      <c r="AT4" s="511"/>
      <c r="AU4" s="511"/>
      <c r="AV4" s="511"/>
      <c r="AX4" s="48"/>
      <c r="AY4" s="46"/>
      <c r="AZ4" s="46"/>
      <c r="BA4" s="46"/>
      <c r="BB4" s="46"/>
      <c r="BC4" s="46"/>
      <c r="BD4" s="240"/>
      <c r="BE4" s="240"/>
      <c r="BF4" s="240"/>
      <c r="BG4" s="511"/>
      <c r="BH4" s="511"/>
      <c r="BI4" s="511"/>
      <c r="BJ4" s="511"/>
      <c r="BK4" s="511"/>
      <c r="BL4" s="511"/>
      <c r="BN4" s="48"/>
      <c r="BO4" s="46"/>
      <c r="BP4" s="46"/>
      <c r="BQ4" s="46"/>
      <c r="BR4" s="46"/>
      <c r="BS4" s="46"/>
      <c r="BT4" s="240"/>
      <c r="BU4" s="240"/>
      <c r="BV4" s="240"/>
      <c r="BW4" s="511"/>
      <c r="BX4" s="511"/>
      <c r="BY4" s="511"/>
      <c r="BZ4" s="511"/>
      <c r="CA4" s="511"/>
      <c r="CB4" s="511"/>
      <c r="CD4" s="48"/>
      <c r="CE4" s="46"/>
      <c r="CF4" s="46"/>
      <c r="CG4" s="46"/>
      <c r="CH4" s="46"/>
      <c r="CI4" s="46"/>
      <c r="CJ4" s="240"/>
      <c r="CK4" s="240"/>
      <c r="CL4" s="240"/>
      <c r="CM4" s="511"/>
      <c r="CN4" s="511"/>
      <c r="CO4" s="511"/>
      <c r="CP4" s="511"/>
      <c r="CQ4" s="511"/>
      <c r="CR4" s="511"/>
      <c r="CT4" s="48"/>
      <c r="CU4" s="46"/>
      <c r="CV4" s="46"/>
      <c r="CW4" s="46"/>
      <c r="CX4" s="46"/>
      <c r="CY4" s="46"/>
      <c r="CZ4" s="240"/>
      <c r="DA4" s="240"/>
      <c r="DB4" s="240"/>
      <c r="DC4" s="511"/>
      <c r="DD4" s="511"/>
      <c r="DE4" s="511"/>
      <c r="DF4" s="511"/>
      <c r="DG4" s="511"/>
      <c r="DH4" s="511"/>
      <c r="DJ4" s="48"/>
      <c r="DK4" s="46"/>
      <c r="DL4" s="46"/>
      <c r="DM4" s="46"/>
      <c r="DN4" s="46"/>
      <c r="DO4" s="46"/>
      <c r="DP4" s="240"/>
      <c r="DQ4" s="240"/>
      <c r="DR4" s="240"/>
      <c r="DS4" s="511"/>
      <c r="DT4" s="511"/>
      <c r="DU4" s="511"/>
      <c r="DV4" s="511"/>
      <c r="DW4" s="511"/>
      <c r="DX4" s="511"/>
      <c r="DZ4" s="48"/>
      <c r="EA4" s="46"/>
      <c r="EB4" s="46"/>
      <c r="EC4" s="46"/>
      <c r="ED4" s="46"/>
      <c r="EE4" s="46"/>
      <c r="EF4" s="240"/>
      <c r="EG4" s="240"/>
      <c r="EH4" s="511"/>
      <c r="EI4" s="511"/>
      <c r="EJ4" s="511"/>
      <c r="EK4" s="511"/>
      <c r="EL4" s="511"/>
      <c r="EM4" s="511"/>
      <c r="EN4" s="511"/>
      <c r="EO4" s="48"/>
      <c r="EP4" s="46"/>
      <c r="EQ4" s="46"/>
      <c r="ER4" s="46"/>
      <c r="ES4" s="46"/>
      <c r="ET4" s="46"/>
      <c r="EU4" s="240"/>
      <c r="EV4" s="240"/>
      <c r="EW4" s="240"/>
      <c r="EX4" s="511"/>
      <c r="EY4" s="511"/>
      <c r="EZ4" s="511"/>
      <c r="FA4" s="511"/>
      <c r="FB4" s="511"/>
      <c r="FC4" s="511"/>
      <c r="FD4" s="48"/>
      <c r="FE4" s="46"/>
      <c r="FF4" s="46"/>
      <c r="FG4" s="46"/>
      <c r="FH4" s="46"/>
      <c r="FI4" s="46"/>
      <c r="FJ4" s="240"/>
      <c r="FK4" s="240"/>
      <c r="FL4" s="511"/>
      <c r="FM4" s="511"/>
      <c r="FN4" s="511"/>
      <c r="FO4" s="511"/>
      <c r="FP4" s="511"/>
      <c r="FQ4" s="511"/>
      <c r="FR4" s="511"/>
      <c r="FS4" s="48"/>
      <c r="FT4" s="46"/>
      <c r="FU4" s="46"/>
      <c r="FV4" s="46"/>
      <c r="FW4" s="46"/>
      <c r="FX4" s="46"/>
      <c r="FY4" s="240"/>
      <c r="FZ4" s="240"/>
      <c r="GA4" s="240"/>
      <c r="GB4" s="511"/>
      <c r="GC4" s="511"/>
      <c r="GD4" s="511"/>
      <c r="GE4" s="511"/>
      <c r="GF4" s="511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507" t="s">
        <v>267</v>
      </c>
      <c r="B7" s="507"/>
      <c r="C7" s="507"/>
      <c r="D7" s="507"/>
      <c r="E7" s="507"/>
      <c r="F7" s="507"/>
      <c r="G7" s="507"/>
      <c r="H7" s="507"/>
      <c r="I7" s="507"/>
      <c r="J7" s="507"/>
      <c r="K7" s="203"/>
      <c r="L7" s="203"/>
      <c r="M7" s="203"/>
      <c r="N7" s="203"/>
      <c r="O7" s="203"/>
      <c r="R7" s="507" t="s">
        <v>267</v>
      </c>
      <c r="S7" s="507"/>
      <c r="T7" s="507"/>
      <c r="U7" s="507"/>
      <c r="V7" s="507"/>
      <c r="W7" s="507"/>
      <c r="X7" s="507"/>
      <c r="Y7" s="507"/>
      <c r="Z7" s="507"/>
      <c r="AA7" s="507"/>
      <c r="AB7" s="46"/>
      <c r="AC7" s="46"/>
      <c r="AD7" s="46"/>
      <c r="AE7" s="46"/>
      <c r="AF7" s="55"/>
      <c r="AH7" s="507" t="s">
        <v>267</v>
      </c>
      <c r="AI7" s="507"/>
      <c r="AJ7" s="507"/>
      <c r="AK7" s="507"/>
      <c r="AL7" s="507"/>
      <c r="AM7" s="507"/>
      <c r="AN7" s="507"/>
      <c r="AO7" s="507"/>
      <c r="AP7" s="507"/>
      <c r="AQ7" s="507"/>
      <c r="AR7" s="46"/>
      <c r="AS7" s="46"/>
      <c r="AT7" s="46"/>
      <c r="AU7" s="46"/>
      <c r="AV7" s="55"/>
      <c r="AX7" s="507" t="s">
        <v>267</v>
      </c>
      <c r="AY7" s="507"/>
      <c r="AZ7" s="507"/>
      <c r="BA7" s="507"/>
      <c r="BB7" s="507"/>
      <c r="BC7" s="507"/>
      <c r="BD7" s="507"/>
      <c r="BE7" s="507"/>
      <c r="BF7" s="507"/>
      <c r="BG7" s="507"/>
      <c r="BH7" s="46"/>
      <c r="BI7" s="46"/>
      <c r="BJ7" s="46"/>
      <c r="BK7" s="46"/>
      <c r="BL7" s="55"/>
      <c r="BN7" s="507" t="s">
        <v>267</v>
      </c>
      <c r="BO7" s="507"/>
      <c r="BP7" s="507"/>
      <c r="BQ7" s="507"/>
      <c r="BR7" s="507"/>
      <c r="BS7" s="507"/>
      <c r="BT7" s="507"/>
      <c r="BU7" s="507"/>
      <c r="BV7" s="507"/>
      <c r="BW7" s="507"/>
      <c r="BX7" s="46"/>
      <c r="BY7" s="46"/>
      <c r="BZ7" s="46"/>
      <c r="CA7" s="46"/>
      <c r="CB7" s="55"/>
      <c r="CD7" s="507" t="s">
        <v>267</v>
      </c>
      <c r="CE7" s="507"/>
      <c r="CF7" s="507"/>
      <c r="CG7" s="507"/>
      <c r="CH7" s="507"/>
      <c r="CI7" s="507"/>
      <c r="CJ7" s="507"/>
      <c r="CK7" s="507"/>
      <c r="CL7" s="507"/>
      <c r="CM7" s="507"/>
      <c r="CN7" s="46"/>
      <c r="CO7" s="46"/>
      <c r="CP7" s="46"/>
      <c r="CQ7" s="46"/>
      <c r="CR7" s="55"/>
      <c r="CT7" s="507" t="s">
        <v>267</v>
      </c>
      <c r="CU7" s="507"/>
      <c r="CV7" s="507"/>
      <c r="CW7" s="507"/>
      <c r="CX7" s="507"/>
      <c r="CY7" s="507"/>
      <c r="CZ7" s="507"/>
      <c r="DA7" s="507"/>
      <c r="DB7" s="507"/>
      <c r="DC7" s="507"/>
      <c r="DD7" s="46"/>
      <c r="DE7" s="46"/>
      <c r="DF7" s="46"/>
      <c r="DG7" s="46"/>
      <c r="DH7" s="55"/>
      <c r="DJ7" s="507" t="s">
        <v>267</v>
      </c>
      <c r="DK7" s="507"/>
      <c r="DL7" s="507"/>
      <c r="DM7" s="507"/>
      <c r="DN7" s="507"/>
      <c r="DO7" s="507"/>
      <c r="DP7" s="507"/>
      <c r="DQ7" s="507"/>
      <c r="DR7" s="507"/>
      <c r="DS7" s="507"/>
      <c r="DT7" s="46"/>
      <c r="DU7" s="46"/>
      <c r="DV7" s="46"/>
      <c r="DW7" s="46"/>
      <c r="DX7" s="55"/>
      <c r="DZ7" s="507" t="s">
        <v>267</v>
      </c>
      <c r="EA7" s="507"/>
      <c r="EB7" s="507"/>
      <c r="EC7" s="507"/>
      <c r="ED7" s="507"/>
      <c r="EE7" s="507"/>
      <c r="EF7" s="507"/>
      <c r="EG7" s="507"/>
      <c r="EH7" s="507"/>
      <c r="EI7" s="507"/>
      <c r="EJ7" s="46"/>
      <c r="EK7" s="46"/>
      <c r="EL7" s="46"/>
      <c r="EM7" s="46"/>
      <c r="EN7" s="55"/>
      <c r="EO7" s="507" t="s">
        <v>267</v>
      </c>
      <c r="EP7" s="507"/>
      <c r="EQ7" s="507"/>
      <c r="ER7" s="507"/>
      <c r="ES7" s="507"/>
      <c r="ET7" s="507"/>
      <c r="EU7" s="507"/>
      <c r="EV7" s="507"/>
      <c r="EW7" s="507"/>
      <c r="EX7" s="507"/>
      <c r="EY7" s="46"/>
      <c r="EZ7" s="46"/>
      <c r="FA7" s="46"/>
      <c r="FB7" s="46"/>
      <c r="FC7" s="55"/>
      <c r="FD7" s="507" t="s">
        <v>267</v>
      </c>
      <c r="FE7" s="507"/>
      <c r="FF7" s="507"/>
      <c r="FG7" s="507"/>
      <c r="FH7" s="507"/>
      <c r="FI7" s="507"/>
      <c r="FJ7" s="507"/>
      <c r="FK7" s="507"/>
      <c r="FL7" s="507"/>
      <c r="FM7" s="507"/>
      <c r="FN7" s="46"/>
      <c r="FO7" s="46"/>
      <c r="FP7" s="46"/>
      <c r="FQ7" s="46"/>
      <c r="FR7" s="55"/>
      <c r="FS7" s="507" t="s">
        <v>267</v>
      </c>
      <c r="FT7" s="507"/>
      <c r="FU7" s="507"/>
      <c r="FV7" s="507"/>
      <c r="FW7" s="507"/>
      <c r="FX7" s="507"/>
      <c r="FY7" s="507"/>
      <c r="FZ7" s="507"/>
      <c r="GA7" s="507"/>
      <c r="GB7" s="507"/>
      <c r="GC7" s="46"/>
      <c r="GD7" s="46"/>
      <c r="GE7" s="55"/>
    </row>
    <row r="8" spans="1:187" s="37" customFormat="1" ht="15" customHeight="1">
      <c r="A8" s="506" t="s">
        <v>306</v>
      </c>
      <c r="B8" s="506"/>
      <c r="C8" s="506"/>
      <c r="D8" s="506"/>
      <c r="E8" s="506"/>
      <c r="F8" s="506"/>
      <c r="G8" s="506"/>
      <c r="H8" s="506"/>
      <c r="I8" s="506"/>
      <c r="J8" s="506"/>
      <c r="K8" s="74"/>
      <c r="L8" s="74"/>
      <c r="M8" s="131"/>
      <c r="N8" s="131"/>
      <c r="O8" s="120"/>
      <c r="R8" s="506" t="s">
        <v>291</v>
      </c>
      <c r="S8" s="506"/>
      <c r="T8" s="506"/>
      <c r="U8" s="506"/>
      <c r="V8" s="506"/>
      <c r="W8" s="506"/>
      <c r="X8" s="506"/>
      <c r="Y8" s="506"/>
      <c r="Z8" s="506"/>
      <c r="AA8" s="506"/>
      <c r="AB8" s="74"/>
      <c r="AC8" s="74"/>
      <c r="AD8" s="131"/>
      <c r="AE8" s="131"/>
      <c r="AF8" s="120"/>
      <c r="AH8" s="510" t="s">
        <v>310</v>
      </c>
      <c r="AI8" s="510"/>
      <c r="AJ8" s="510"/>
      <c r="AK8" s="510"/>
      <c r="AL8" s="510"/>
      <c r="AM8" s="510"/>
      <c r="AN8" s="510"/>
      <c r="AO8" s="510"/>
      <c r="AP8" s="510"/>
      <c r="AQ8" s="510"/>
      <c r="AR8" s="74"/>
      <c r="AS8" s="74"/>
      <c r="AT8" s="131"/>
      <c r="AU8" s="131"/>
      <c r="AV8" s="120"/>
      <c r="AX8" s="506" t="s">
        <v>291</v>
      </c>
      <c r="AY8" s="506"/>
      <c r="AZ8" s="506"/>
      <c r="BA8" s="506"/>
      <c r="BB8" s="506"/>
      <c r="BC8" s="506"/>
      <c r="BD8" s="506"/>
      <c r="BE8" s="506"/>
      <c r="BF8" s="506"/>
      <c r="BG8" s="506"/>
      <c r="BH8" s="74"/>
      <c r="BI8" s="74"/>
      <c r="BJ8" s="131"/>
      <c r="BK8" s="131"/>
      <c r="BL8" s="120"/>
      <c r="BN8" s="506" t="s">
        <v>291</v>
      </c>
      <c r="BO8" s="506"/>
      <c r="BP8" s="506"/>
      <c r="BQ8" s="506"/>
      <c r="BR8" s="506"/>
      <c r="BS8" s="506"/>
      <c r="BT8" s="506"/>
      <c r="BU8" s="506"/>
      <c r="BV8" s="506"/>
      <c r="BW8" s="506"/>
      <c r="BX8" s="74"/>
      <c r="BY8" s="74"/>
      <c r="BZ8" s="131"/>
      <c r="CA8" s="131"/>
      <c r="CB8" s="120"/>
      <c r="CD8" s="506" t="s">
        <v>291</v>
      </c>
      <c r="CE8" s="506"/>
      <c r="CF8" s="506"/>
      <c r="CG8" s="506"/>
      <c r="CH8" s="506"/>
      <c r="CI8" s="506"/>
      <c r="CJ8" s="506"/>
      <c r="CK8" s="506"/>
      <c r="CL8" s="506"/>
      <c r="CM8" s="506"/>
      <c r="CN8" s="74"/>
      <c r="CO8" s="74"/>
      <c r="CP8" s="131"/>
      <c r="CQ8" s="131"/>
      <c r="CR8" s="120"/>
      <c r="CT8" s="506" t="s">
        <v>291</v>
      </c>
      <c r="CU8" s="506"/>
      <c r="CV8" s="506"/>
      <c r="CW8" s="506"/>
      <c r="CX8" s="506"/>
      <c r="CY8" s="506"/>
      <c r="CZ8" s="506"/>
      <c r="DA8" s="506"/>
      <c r="DB8" s="506"/>
      <c r="DC8" s="506"/>
      <c r="DD8" s="74"/>
      <c r="DE8" s="74"/>
      <c r="DF8" s="131"/>
      <c r="DG8" s="131"/>
      <c r="DH8" s="120"/>
      <c r="DJ8" s="506" t="s">
        <v>291</v>
      </c>
      <c r="DK8" s="506"/>
      <c r="DL8" s="506"/>
      <c r="DM8" s="506"/>
      <c r="DN8" s="506"/>
      <c r="DO8" s="506"/>
      <c r="DP8" s="506"/>
      <c r="DQ8" s="506"/>
      <c r="DR8" s="506"/>
      <c r="DS8" s="506"/>
      <c r="DT8" s="74"/>
      <c r="DU8" s="74"/>
      <c r="DV8" s="131"/>
      <c r="DW8" s="131"/>
      <c r="DX8" s="120"/>
      <c r="DZ8" s="506" t="s">
        <v>291</v>
      </c>
      <c r="EA8" s="506"/>
      <c r="EB8" s="506"/>
      <c r="EC8" s="506"/>
      <c r="ED8" s="506"/>
      <c r="EE8" s="506"/>
      <c r="EF8" s="506"/>
      <c r="EG8" s="506"/>
      <c r="EH8" s="506"/>
      <c r="EI8" s="506"/>
      <c r="EJ8" s="74"/>
      <c r="EK8" s="74"/>
      <c r="EL8" s="131"/>
      <c r="EM8" s="131"/>
      <c r="EN8" s="120"/>
      <c r="EO8" s="506" t="s">
        <v>291</v>
      </c>
      <c r="EP8" s="506"/>
      <c r="EQ8" s="506"/>
      <c r="ER8" s="506"/>
      <c r="ES8" s="506"/>
      <c r="ET8" s="506"/>
      <c r="EU8" s="506"/>
      <c r="EV8" s="506"/>
      <c r="EW8" s="506"/>
      <c r="EX8" s="506"/>
      <c r="EY8" s="74"/>
      <c r="EZ8" s="74"/>
      <c r="FA8" s="131"/>
      <c r="FB8" s="131"/>
      <c r="FC8" s="120"/>
      <c r="FD8" s="506" t="s">
        <v>291</v>
      </c>
      <c r="FE8" s="506"/>
      <c r="FF8" s="506"/>
      <c r="FG8" s="506"/>
      <c r="FH8" s="506"/>
      <c r="FI8" s="506"/>
      <c r="FJ8" s="506"/>
      <c r="FK8" s="506"/>
      <c r="FL8" s="506"/>
      <c r="FM8" s="506"/>
      <c r="FN8" s="74"/>
      <c r="FO8" s="74"/>
      <c r="FP8" s="131"/>
      <c r="FQ8" s="131"/>
      <c r="FR8" s="120"/>
      <c r="FS8" s="506" t="s">
        <v>291</v>
      </c>
      <c r="FT8" s="506"/>
      <c r="FU8" s="506"/>
      <c r="FV8" s="506"/>
      <c r="FW8" s="506"/>
      <c r="FX8" s="506"/>
      <c r="FY8" s="506"/>
      <c r="FZ8" s="506"/>
      <c r="GA8" s="506"/>
      <c r="GB8" s="506"/>
      <c r="GC8" s="131"/>
      <c r="GD8" s="131"/>
      <c r="GE8" s="120"/>
    </row>
    <row r="9" spans="1:187" s="37" customFormat="1" ht="20.2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121"/>
      <c r="L9" s="121"/>
      <c r="M9" s="241"/>
      <c r="N9" s="241"/>
      <c r="O9" s="120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121"/>
      <c r="AC9" s="121"/>
      <c r="AD9" s="241"/>
      <c r="AE9" s="241"/>
      <c r="AF9" s="12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121"/>
      <c r="AS9" s="121"/>
      <c r="AT9" s="241"/>
      <c r="AU9" s="241"/>
      <c r="AV9" s="120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121"/>
      <c r="BI9" s="121"/>
      <c r="BJ9" s="241"/>
      <c r="BK9" s="241"/>
      <c r="BL9" s="120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121"/>
      <c r="BY9" s="121"/>
      <c r="BZ9" s="241"/>
      <c r="CA9" s="241"/>
      <c r="CB9" s="120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121"/>
      <c r="CO9" s="121"/>
      <c r="CP9" s="241"/>
      <c r="CQ9" s="241"/>
      <c r="CR9" s="120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121"/>
      <c r="DE9" s="121"/>
      <c r="DF9" s="241"/>
      <c r="DG9" s="241"/>
      <c r="DH9" s="120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121"/>
      <c r="DU9" s="121"/>
      <c r="DV9" s="241"/>
      <c r="DW9" s="241"/>
      <c r="DX9" s="120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121"/>
      <c r="EK9" s="121"/>
      <c r="EL9" s="241"/>
      <c r="EM9" s="241"/>
      <c r="EN9" s="120"/>
      <c r="EO9" s="506"/>
      <c r="EP9" s="506"/>
      <c r="EQ9" s="506"/>
      <c r="ER9" s="506"/>
      <c r="ES9" s="506"/>
      <c r="ET9" s="506"/>
      <c r="EU9" s="506"/>
      <c r="EV9" s="506"/>
      <c r="EW9" s="506"/>
      <c r="EX9" s="506"/>
      <c r="EY9" s="121"/>
      <c r="EZ9" s="121"/>
      <c r="FA9" s="241"/>
      <c r="FB9" s="241"/>
      <c r="FC9" s="120"/>
      <c r="FD9" s="506"/>
      <c r="FE9" s="506"/>
      <c r="FF9" s="506"/>
      <c r="FG9" s="506"/>
      <c r="FH9" s="506"/>
      <c r="FI9" s="506"/>
      <c r="FJ9" s="506"/>
      <c r="FK9" s="506"/>
      <c r="FL9" s="506"/>
      <c r="FM9" s="506"/>
      <c r="FN9" s="121"/>
      <c r="FO9" s="121"/>
      <c r="FP9" s="241"/>
      <c r="FQ9" s="241"/>
      <c r="FR9" s="120"/>
      <c r="FS9" s="506"/>
      <c r="FT9" s="506"/>
      <c r="FU9" s="506"/>
      <c r="FV9" s="506"/>
      <c r="FW9" s="506"/>
      <c r="FX9" s="506"/>
      <c r="FY9" s="506"/>
      <c r="FZ9" s="506"/>
      <c r="GA9" s="506"/>
      <c r="GB9" s="506"/>
      <c r="GC9" s="241"/>
      <c r="GD9" s="241"/>
      <c r="GE9" s="120"/>
    </row>
    <row r="10" spans="1:188" s="37" customFormat="1" ht="16.5" thickBot="1">
      <c r="A10" s="508" t="s">
        <v>439</v>
      </c>
      <c r="B10" s="508"/>
      <c r="C10" s="508"/>
      <c r="D10" s="508"/>
      <c r="E10" s="508"/>
      <c r="F10" s="508"/>
      <c r="G10" s="508"/>
      <c r="H10" s="508"/>
      <c r="I10" s="508"/>
      <c r="J10" s="508"/>
      <c r="K10" s="121"/>
      <c r="L10" s="121"/>
      <c r="M10" s="241"/>
      <c r="N10" s="241"/>
      <c r="O10" s="246" t="s">
        <v>235</v>
      </c>
      <c r="R10" s="508" t="s">
        <v>439</v>
      </c>
      <c r="S10" s="508"/>
      <c r="T10" s="508"/>
      <c r="U10" s="508"/>
      <c r="V10" s="508"/>
      <c r="W10" s="508"/>
      <c r="X10" s="508"/>
      <c r="Y10" s="508"/>
      <c r="Z10" s="508"/>
      <c r="AA10" s="508"/>
      <c r="AB10" s="121"/>
      <c r="AC10" s="121"/>
      <c r="AD10" s="241"/>
      <c r="AE10" s="241"/>
      <c r="AF10" s="246" t="s">
        <v>235</v>
      </c>
      <c r="AH10" s="508" t="s">
        <v>439</v>
      </c>
      <c r="AI10" s="508"/>
      <c r="AJ10" s="508"/>
      <c r="AK10" s="508"/>
      <c r="AL10" s="508"/>
      <c r="AM10" s="508"/>
      <c r="AN10" s="508"/>
      <c r="AO10" s="508"/>
      <c r="AP10" s="508"/>
      <c r="AQ10" s="508"/>
      <c r="AR10" s="121"/>
      <c r="AS10" s="121"/>
      <c r="AT10" s="241"/>
      <c r="AU10" s="241"/>
      <c r="AV10" s="246" t="s">
        <v>235</v>
      </c>
      <c r="AX10" s="508" t="s">
        <v>414</v>
      </c>
      <c r="AY10" s="508"/>
      <c r="AZ10" s="508"/>
      <c r="BA10" s="508"/>
      <c r="BB10" s="508"/>
      <c r="BC10" s="508"/>
      <c r="BD10" s="508"/>
      <c r="BE10" s="508"/>
      <c r="BF10" s="508"/>
      <c r="BG10" s="508"/>
      <c r="BH10" s="121"/>
      <c r="BI10" s="121"/>
      <c r="BJ10" s="241"/>
      <c r="BK10" s="241"/>
      <c r="BL10" s="246" t="s">
        <v>235</v>
      </c>
      <c r="BN10" s="508" t="s">
        <v>439</v>
      </c>
      <c r="BO10" s="508"/>
      <c r="BP10" s="508"/>
      <c r="BQ10" s="508"/>
      <c r="BR10" s="508"/>
      <c r="BS10" s="508"/>
      <c r="BT10" s="508"/>
      <c r="BU10" s="508"/>
      <c r="BV10" s="508"/>
      <c r="BW10" s="508"/>
      <c r="BX10" s="121"/>
      <c r="BY10" s="121"/>
      <c r="BZ10" s="241"/>
      <c r="CA10" s="241"/>
      <c r="CB10" s="246" t="s">
        <v>235</v>
      </c>
      <c r="CD10" s="508" t="s">
        <v>439</v>
      </c>
      <c r="CE10" s="508"/>
      <c r="CF10" s="508"/>
      <c r="CG10" s="508"/>
      <c r="CH10" s="508"/>
      <c r="CI10" s="508"/>
      <c r="CJ10" s="508"/>
      <c r="CK10" s="508"/>
      <c r="CL10" s="508"/>
      <c r="CM10" s="508"/>
      <c r="CN10" s="121"/>
      <c r="CO10" s="121"/>
      <c r="CP10" s="241"/>
      <c r="CQ10" s="241"/>
      <c r="CR10" s="246" t="s">
        <v>235</v>
      </c>
      <c r="CT10" s="508" t="s">
        <v>439</v>
      </c>
      <c r="CU10" s="508"/>
      <c r="CV10" s="508"/>
      <c r="CW10" s="508"/>
      <c r="CX10" s="508"/>
      <c r="CY10" s="508"/>
      <c r="CZ10" s="508"/>
      <c r="DA10" s="508"/>
      <c r="DB10" s="508"/>
      <c r="DC10" s="508"/>
      <c r="DD10" s="121"/>
      <c r="DE10" s="121"/>
      <c r="DF10" s="241"/>
      <c r="DG10" s="241"/>
      <c r="DH10" s="246" t="s">
        <v>235</v>
      </c>
      <c r="DJ10" s="508" t="s">
        <v>439</v>
      </c>
      <c r="DK10" s="508"/>
      <c r="DL10" s="508"/>
      <c r="DM10" s="508"/>
      <c r="DN10" s="508"/>
      <c r="DO10" s="508"/>
      <c r="DP10" s="508"/>
      <c r="DQ10" s="508"/>
      <c r="DR10" s="508"/>
      <c r="DS10" s="508"/>
      <c r="DT10" s="121"/>
      <c r="DU10" s="121"/>
      <c r="DV10" s="241"/>
      <c r="DW10" s="241"/>
      <c r="DX10" s="246" t="s">
        <v>235</v>
      </c>
      <c r="DZ10" s="508" t="s">
        <v>414</v>
      </c>
      <c r="EA10" s="508"/>
      <c r="EB10" s="508"/>
      <c r="EC10" s="508"/>
      <c r="ED10" s="508"/>
      <c r="EE10" s="508"/>
      <c r="EF10" s="508"/>
      <c r="EG10" s="508"/>
      <c r="EH10" s="508"/>
      <c r="EI10" s="508"/>
      <c r="EJ10" s="121"/>
      <c r="EK10" s="121"/>
      <c r="EL10" s="241"/>
      <c r="EM10" s="241"/>
      <c r="EN10" s="246" t="s">
        <v>235</v>
      </c>
      <c r="EO10" s="508" t="s">
        <v>439</v>
      </c>
      <c r="EP10" s="508"/>
      <c r="EQ10" s="508"/>
      <c r="ER10" s="508"/>
      <c r="ES10" s="508"/>
      <c r="ET10" s="508"/>
      <c r="EU10" s="508"/>
      <c r="EV10" s="508"/>
      <c r="EW10" s="508"/>
      <c r="EX10" s="508"/>
      <c r="EY10" s="121"/>
      <c r="EZ10" s="121"/>
      <c r="FA10" s="241"/>
      <c r="FB10" s="241"/>
      <c r="FC10" s="246" t="s">
        <v>235</v>
      </c>
      <c r="FD10" s="523" t="s">
        <v>409</v>
      </c>
      <c r="FE10" s="523"/>
      <c r="FF10" s="523"/>
      <c r="FG10" s="523"/>
      <c r="FH10" s="523"/>
      <c r="FI10" s="523"/>
      <c r="FJ10" s="523"/>
      <c r="FK10" s="523"/>
      <c r="FL10" s="523"/>
      <c r="FM10" s="523"/>
      <c r="FN10" s="121"/>
      <c r="FO10" s="121"/>
      <c r="FP10" s="241"/>
      <c r="FQ10" s="241"/>
      <c r="FR10" s="246" t="s">
        <v>235</v>
      </c>
      <c r="FS10" s="508" t="s">
        <v>439</v>
      </c>
      <c r="FT10" s="508"/>
      <c r="FU10" s="508"/>
      <c r="FV10" s="508"/>
      <c r="FW10" s="508"/>
      <c r="FX10" s="508"/>
      <c r="FY10" s="508"/>
      <c r="FZ10" s="508"/>
      <c r="GA10" s="508"/>
      <c r="GB10" s="508"/>
      <c r="GC10" s="241"/>
      <c r="GD10" s="241"/>
      <c r="GE10" s="246"/>
      <c r="GF10" s="246" t="s">
        <v>235</v>
      </c>
    </row>
    <row r="11" spans="1:188" s="37" customFormat="1" ht="15.75" customHeight="1">
      <c r="A11" s="509" t="s">
        <v>415</v>
      </c>
      <c r="B11" s="509"/>
      <c r="C11" s="509"/>
      <c r="D11" s="509"/>
      <c r="E11" s="509"/>
      <c r="F11" s="509"/>
      <c r="G11" s="509"/>
      <c r="H11" s="509"/>
      <c r="I11" s="509"/>
      <c r="J11" s="509"/>
      <c r="K11" s="46"/>
      <c r="L11" s="134" t="s">
        <v>298</v>
      </c>
      <c r="M11" s="134"/>
      <c r="N11" s="134"/>
      <c r="O11" s="243" t="s">
        <v>301</v>
      </c>
      <c r="R11" s="509" t="s">
        <v>415</v>
      </c>
      <c r="S11" s="509"/>
      <c r="T11" s="509"/>
      <c r="U11" s="509"/>
      <c r="V11" s="509"/>
      <c r="W11" s="509"/>
      <c r="X11" s="509"/>
      <c r="Y11" s="509"/>
      <c r="Z11" s="509"/>
      <c r="AA11" s="509"/>
      <c r="AB11" s="46"/>
      <c r="AC11" s="134" t="s">
        <v>298</v>
      </c>
      <c r="AD11" s="134"/>
      <c r="AE11" s="134"/>
      <c r="AF11" s="243" t="s">
        <v>301</v>
      </c>
      <c r="AH11" s="509" t="s">
        <v>415</v>
      </c>
      <c r="AI11" s="509"/>
      <c r="AJ11" s="509"/>
      <c r="AK11" s="509"/>
      <c r="AL11" s="509"/>
      <c r="AM11" s="509"/>
      <c r="AN11" s="509"/>
      <c r="AO11" s="509"/>
      <c r="AP11" s="509"/>
      <c r="AQ11" s="509"/>
      <c r="AR11" s="46"/>
      <c r="AS11" s="134" t="s">
        <v>298</v>
      </c>
      <c r="AT11" s="134"/>
      <c r="AU11" s="134"/>
      <c r="AV11" s="243" t="s">
        <v>301</v>
      </c>
      <c r="AX11" s="509" t="s">
        <v>415</v>
      </c>
      <c r="AY11" s="509"/>
      <c r="AZ11" s="509"/>
      <c r="BA11" s="509"/>
      <c r="BB11" s="509"/>
      <c r="BC11" s="509"/>
      <c r="BD11" s="509"/>
      <c r="BE11" s="509"/>
      <c r="BF11" s="509"/>
      <c r="BG11" s="509"/>
      <c r="BH11" s="46"/>
      <c r="BI11" s="134" t="s">
        <v>298</v>
      </c>
      <c r="BJ11" s="134"/>
      <c r="BK11" s="134"/>
      <c r="BL11" s="336" t="s">
        <v>301</v>
      </c>
      <c r="BN11" s="509" t="s">
        <v>415</v>
      </c>
      <c r="BO11" s="509"/>
      <c r="BP11" s="509"/>
      <c r="BQ11" s="509"/>
      <c r="BR11" s="509"/>
      <c r="BS11" s="509"/>
      <c r="BT11" s="509"/>
      <c r="BU11" s="509"/>
      <c r="BV11" s="509"/>
      <c r="BW11" s="509"/>
      <c r="BX11" s="46"/>
      <c r="BY11" s="134" t="s">
        <v>298</v>
      </c>
      <c r="BZ11" s="134"/>
      <c r="CA11" s="134"/>
      <c r="CB11" s="243" t="s">
        <v>301</v>
      </c>
      <c r="CD11" s="509" t="s">
        <v>415</v>
      </c>
      <c r="CE11" s="509"/>
      <c r="CF11" s="509"/>
      <c r="CG11" s="509"/>
      <c r="CH11" s="509"/>
      <c r="CI11" s="509"/>
      <c r="CJ11" s="509"/>
      <c r="CK11" s="509"/>
      <c r="CL11" s="509"/>
      <c r="CM11" s="509"/>
      <c r="CN11" s="46"/>
      <c r="CO11" s="134" t="s">
        <v>298</v>
      </c>
      <c r="CP11" s="134"/>
      <c r="CQ11" s="134"/>
      <c r="CR11" s="243" t="s">
        <v>301</v>
      </c>
      <c r="CT11" s="509" t="s">
        <v>415</v>
      </c>
      <c r="CU11" s="509"/>
      <c r="CV11" s="509"/>
      <c r="CW11" s="509"/>
      <c r="CX11" s="509"/>
      <c r="CY11" s="509"/>
      <c r="CZ11" s="509"/>
      <c r="DA11" s="509"/>
      <c r="DB11" s="509"/>
      <c r="DC11" s="509"/>
      <c r="DD11" s="46"/>
      <c r="DE11" s="134" t="s">
        <v>298</v>
      </c>
      <c r="DF11" s="134"/>
      <c r="DG11" s="134"/>
      <c r="DH11" s="243" t="s">
        <v>301</v>
      </c>
      <c r="DJ11" s="509" t="s">
        <v>415</v>
      </c>
      <c r="DK11" s="509"/>
      <c r="DL11" s="509"/>
      <c r="DM11" s="509"/>
      <c r="DN11" s="509"/>
      <c r="DO11" s="509"/>
      <c r="DP11" s="509"/>
      <c r="DQ11" s="509"/>
      <c r="DR11" s="509"/>
      <c r="DS11" s="509"/>
      <c r="DT11" s="46"/>
      <c r="DU11" s="134" t="s">
        <v>298</v>
      </c>
      <c r="DV11" s="134"/>
      <c r="DW11" s="134"/>
      <c r="DX11" s="243" t="s">
        <v>301</v>
      </c>
      <c r="DZ11" s="509" t="s">
        <v>302</v>
      </c>
      <c r="EA11" s="522"/>
      <c r="EB11" s="522"/>
      <c r="EC11" s="522"/>
      <c r="ED11" s="522"/>
      <c r="EE11" s="522"/>
      <c r="EF11" s="522"/>
      <c r="EG11" s="522"/>
      <c r="EH11" s="522"/>
      <c r="EI11" s="522"/>
      <c r="EJ11" s="46"/>
      <c r="EK11" s="46"/>
      <c r="EL11" s="134" t="s">
        <v>298</v>
      </c>
      <c r="EM11" s="134"/>
      <c r="EN11" s="243" t="s">
        <v>301</v>
      </c>
      <c r="EO11" s="509" t="s">
        <v>415</v>
      </c>
      <c r="EP11" s="509"/>
      <c r="EQ11" s="509"/>
      <c r="ER11" s="509"/>
      <c r="ES11" s="509"/>
      <c r="ET11" s="509"/>
      <c r="EU11" s="509"/>
      <c r="EV11" s="509"/>
      <c r="EW11" s="509"/>
      <c r="EX11" s="509"/>
      <c r="EY11" s="46"/>
      <c r="EZ11" s="134" t="s">
        <v>298</v>
      </c>
      <c r="FA11" s="134"/>
      <c r="FB11" s="134"/>
      <c r="FC11" s="243" t="s">
        <v>301</v>
      </c>
      <c r="FD11" s="509" t="s">
        <v>302</v>
      </c>
      <c r="FE11" s="522"/>
      <c r="FF11" s="522"/>
      <c r="FG11" s="522"/>
      <c r="FH11" s="522"/>
      <c r="FI11" s="522"/>
      <c r="FJ11" s="522"/>
      <c r="FK11" s="522"/>
      <c r="FL11" s="522"/>
      <c r="FM11" s="522"/>
      <c r="FN11" s="46"/>
      <c r="FO11" s="46"/>
      <c r="FP11" s="134" t="s">
        <v>298</v>
      </c>
      <c r="FQ11" s="134"/>
      <c r="FR11" s="243" t="s">
        <v>301</v>
      </c>
      <c r="FS11" s="509" t="s">
        <v>415</v>
      </c>
      <c r="FT11" s="509"/>
      <c r="FU11" s="509"/>
      <c r="FV11" s="509"/>
      <c r="FW11" s="509"/>
      <c r="FX11" s="509"/>
      <c r="FY11" s="509"/>
      <c r="FZ11" s="509"/>
      <c r="GA11" s="509"/>
      <c r="GB11" s="509"/>
      <c r="GC11" s="134" t="s">
        <v>298</v>
      </c>
      <c r="GD11" s="134"/>
      <c r="GE11" s="340"/>
      <c r="GF11" s="336" t="s">
        <v>301</v>
      </c>
    </row>
    <row r="12" spans="1:188" s="37" customFormat="1" ht="17.25" customHeight="1">
      <c r="A12" s="249" t="s">
        <v>416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236</v>
      </c>
      <c r="M12" s="134"/>
      <c r="N12" s="134"/>
      <c r="O12" s="243" t="s">
        <v>239</v>
      </c>
      <c r="R12" s="249" t="s">
        <v>416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236</v>
      </c>
      <c r="AD12" s="134"/>
      <c r="AE12" s="134"/>
      <c r="AF12" s="243" t="s">
        <v>239</v>
      </c>
      <c r="AH12" s="249" t="s">
        <v>416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236</v>
      </c>
      <c r="AT12" s="134"/>
      <c r="AU12" s="134"/>
      <c r="AV12" s="243" t="s">
        <v>239</v>
      </c>
      <c r="AX12" s="249" t="s">
        <v>416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236</v>
      </c>
      <c r="BJ12" s="134"/>
      <c r="BK12" s="134"/>
      <c r="BL12" s="337" t="s">
        <v>239</v>
      </c>
      <c r="BN12" s="249" t="s">
        <v>416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236</v>
      </c>
      <c r="BZ12" s="134"/>
      <c r="CA12" s="134"/>
      <c r="CB12" s="243" t="s">
        <v>239</v>
      </c>
      <c r="CD12" s="249" t="s">
        <v>416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236</v>
      </c>
      <c r="CP12" s="134"/>
      <c r="CQ12" s="134"/>
      <c r="CR12" s="243" t="s">
        <v>239</v>
      </c>
      <c r="CT12" s="249" t="s">
        <v>416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236</v>
      </c>
      <c r="DF12" s="134"/>
      <c r="DG12" s="134"/>
      <c r="DH12" s="243" t="s">
        <v>239</v>
      </c>
      <c r="DJ12" s="249" t="s">
        <v>416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236</v>
      </c>
      <c r="DV12" s="134"/>
      <c r="DW12" s="134"/>
      <c r="DX12" s="243" t="s">
        <v>239</v>
      </c>
      <c r="DZ12" s="249" t="s">
        <v>294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236</v>
      </c>
      <c r="EM12" s="134"/>
      <c r="EN12" s="243" t="s">
        <v>239</v>
      </c>
      <c r="EO12" s="249" t="s">
        <v>416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236</v>
      </c>
      <c r="FA12" s="134"/>
      <c r="FB12" s="134"/>
      <c r="FC12" s="243" t="s">
        <v>239</v>
      </c>
      <c r="FD12" s="249" t="s">
        <v>294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236</v>
      </c>
      <c r="FQ12" s="134"/>
      <c r="FR12" s="243" t="s">
        <v>239</v>
      </c>
      <c r="FS12" s="249" t="s">
        <v>416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236</v>
      </c>
      <c r="GD12" s="134"/>
      <c r="GE12" s="340"/>
      <c r="GF12" s="337" t="s">
        <v>239</v>
      </c>
    </row>
    <row r="13" spans="1:188" s="37" customFormat="1" ht="13.5" customHeight="1" hidden="1">
      <c r="A13" s="218" t="s">
        <v>272</v>
      </c>
      <c r="B13" s="219"/>
      <c r="C13" s="219"/>
      <c r="D13" s="220" t="s">
        <v>273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272</v>
      </c>
      <c r="S13" s="219"/>
      <c r="T13" s="219"/>
      <c r="U13" s="220" t="s">
        <v>273</v>
      </c>
      <c r="V13" s="219"/>
      <c r="W13" s="219"/>
      <c r="X13" s="219"/>
      <c r="Y13" s="219"/>
      <c r="Z13" s="219"/>
      <c r="AA13" s="219"/>
      <c r="AB13" s="46"/>
      <c r="AC13" s="134" t="s">
        <v>236</v>
      </c>
      <c r="AD13" s="134"/>
      <c r="AE13" s="134"/>
      <c r="AF13" s="244"/>
      <c r="AH13" s="218" t="s">
        <v>272</v>
      </c>
      <c r="AI13" s="219"/>
      <c r="AJ13" s="219"/>
      <c r="AK13" s="220" t="s">
        <v>273</v>
      </c>
      <c r="AL13" s="219"/>
      <c r="AM13" s="219"/>
      <c r="AN13" s="219"/>
      <c r="AO13" s="219"/>
      <c r="AP13" s="219"/>
      <c r="AQ13" s="219"/>
      <c r="AR13" s="46"/>
      <c r="AS13" s="134" t="s">
        <v>236</v>
      </c>
      <c r="AT13" s="134"/>
      <c r="AU13" s="134"/>
      <c r="AV13" s="244"/>
      <c r="AX13" s="218" t="s">
        <v>272</v>
      </c>
      <c r="AY13" s="219"/>
      <c r="AZ13" s="219"/>
      <c r="BA13" s="220" t="s">
        <v>273</v>
      </c>
      <c r="BB13" s="219"/>
      <c r="BC13" s="219"/>
      <c r="BD13" s="219"/>
      <c r="BE13" s="219"/>
      <c r="BF13" s="219"/>
      <c r="BG13" s="219"/>
      <c r="BH13" s="46"/>
      <c r="BI13" s="134" t="s">
        <v>236</v>
      </c>
      <c r="BJ13" s="134"/>
      <c r="BK13" s="134"/>
      <c r="BL13" s="338"/>
      <c r="BN13" s="218" t="s">
        <v>272</v>
      </c>
      <c r="BO13" s="219"/>
      <c r="BP13" s="219"/>
      <c r="BQ13" s="220" t="s">
        <v>273</v>
      </c>
      <c r="BR13" s="219"/>
      <c r="BS13" s="219"/>
      <c r="BT13" s="219"/>
      <c r="BU13" s="219"/>
      <c r="BV13" s="219"/>
      <c r="BW13" s="219"/>
      <c r="BX13" s="46"/>
      <c r="BY13" s="134" t="s">
        <v>236</v>
      </c>
      <c r="BZ13" s="134"/>
      <c r="CA13" s="134"/>
      <c r="CB13" s="244"/>
      <c r="CD13" s="218" t="s">
        <v>272</v>
      </c>
      <c r="CE13" s="219"/>
      <c r="CF13" s="219"/>
      <c r="CG13" s="220" t="s">
        <v>273</v>
      </c>
      <c r="CH13" s="219"/>
      <c r="CI13" s="219"/>
      <c r="CJ13" s="219"/>
      <c r="CK13" s="219"/>
      <c r="CL13" s="219"/>
      <c r="CM13" s="219"/>
      <c r="CN13" s="46"/>
      <c r="CO13" s="134" t="s">
        <v>236</v>
      </c>
      <c r="CP13" s="134"/>
      <c r="CQ13" s="134"/>
      <c r="CR13" s="244"/>
      <c r="CT13" s="218" t="s">
        <v>272</v>
      </c>
      <c r="CU13" s="219"/>
      <c r="CV13" s="219"/>
      <c r="CW13" s="220" t="s">
        <v>273</v>
      </c>
      <c r="CX13" s="219"/>
      <c r="CY13" s="219"/>
      <c r="CZ13" s="219"/>
      <c r="DA13" s="219"/>
      <c r="DB13" s="219"/>
      <c r="DC13" s="219"/>
      <c r="DD13" s="46"/>
      <c r="DE13" s="134" t="s">
        <v>236</v>
      </c>
      <c r="DF13" s="134"/>
      <c r="DG13" s="134"/>
      <c r="DH13" s="244"/>
      <c r="DJ13" s="218" t="s">
        <v>272</v>
      </c>
      <c r="DK13" s="219"/>
      <c r="DL13" s="219"/>
      <c r="DM13" s="220" t="s">
        <v>273</v>
      </c>
      <c r="DN13" s="219"/>
      <c r="DO13" s="219"/>
      <c r="DP13" s="219"/>
      <c r="DQ13" s="219"/>
      <c r="DR13" s="219"/>
      <c r="DS13" s="219"/>
      <c r="DT13" s="46"/>
      <c r="DU13" s="134" t="s">
        <v>236</v>
      </c>
      <c r="DV13" s="134"/>
      <c r="DW13" s="134"/>
      <c r="DX13" s="244"/>
      <c r="DZ13" s="218" t="s">
        <v>272</v>
      </c>
      <c r="EA13" s="219"/>
      <c r="EB13" s="219"/>
      <c r="EC13" s="220" t="s">
        <v>273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236</v>
      </c>
      <c r="EM13" s="134"/>
      <c r="EN13" s="244"/>
      <c r="EO13" s="218" t="s">
        <v>272</v>
      </c>
      <c r="EP13" s="219"/>
      <c r="EQ13" s="219"/>
      <c r="ER13" s="220" t="s">
        <v>273</v>
      </c>
      <c r="ES13" s="219"/>
      <c r="ET13" s="219"/>
      <c r="EU13" s="219"/>
      <c r="EV13" s="219"/>
      <c r="EW13" s="219"/>
      <c r="EX13" s="219"/>
      <c r="EY13" s="46"/>
      <c r="EZ13" s="134" t="s">
        <v>236</v>
      </c>
      <c r="FA13" s="134"/>
      <c r="FB13" s="134"/>
      <c r="FC13" s="244"/>
      <c r="FD13" s="218" t="s">
        <v>272</v>
      </c>
      <c r="FE13" s="219"/>
      <c r="FF13" s="219"/>
      <c r="FG13" s="220" t="s">
        <v>273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236</v>
      </c>
      <c r="FQ13" s="134"/>
      <c r="FR13" s="244"/>
      <c r="FS13" s="218" t="s">
        <v>272</v>
      </c>
      <c r="FT13" s="219"/>
      <c r="FU13" s="219"/>
      <c r="FV13" s="220" t="s">
        <v>273</v>
      </c>
      <c r="FW13" s="219"/>
      <c r="FX13" s="219"/>
      <c r="FY13" s="219"/>
      <c r="FZ13" s="219"/>
      <c r="GA13" s="219"/>
      <c r="GB13" s="219"/>
      <c r="GC13" s="134" t="s">
        <v>236</v>
      </c>
      <c r="GD13" s="134"/>
      <c r="GE13" s="341"/>
      <c r="GF13" s="338"/>
    </row>
    <row r="14" spans="1:188" s="37" customFormat="1" ht="13.5" customHeight="1" thickBot="1">
      <c r="A14" s="248" t="s">
        <v>292</v>
      </c>
      <c r="B14" s="505" t="s">
        <v>293</v>
      </c>
      <c r="C14" s="505"/>
      <c r="D14" s="505"/>
      <c r="E14" s="505"/>
      <c r="F14" s="505"/>
      <c r="G14" s="505"/>
      <c r="H14" s="505"/>
      <c r="I14" s="505"/>
      <c r="J14" s="505"/>
      <c r="K14" s="46"/>
      <c r="L14" s="134" t="s">
        <v>290</v>
      </c>
      <c r="M14" s="134"/>
      <c r="N14" s="134"/>
      <c r="O14" s="245">
        <v>420</v>
      </c>
      <c r="R14" s="248" t="s">
        <v>292</v>
      </c>
      <c r="S14" s="505" t="s">
        <v>293</v>
      </c>
      <c r="T14" s="505"/>
      <c r="U14" s="505"/>
      <c r="V14" s="505"/>
      <c r="W14" s="505"/>
      <c r="X14" s="505"/>
      <c r="Y14" s="505"/>
      <c r="Z14" s="505"/>
      <c r="AA14" s="505"/>
      <c r="AB14" s="46"/>
      <c r="AC14" s="134" t="s">
        <v>290</v>
      </c>
      <c r="AD14" s="134"/>
      <c r="AE14" s="134"/>
      <c r="AF14" s="245">
        <v>420</v>
      </c>
      <c r="AH14" s="248" t="s">
        <v>292</v>
      </c>
      <c r="AI14" s="505" t="s">
        <v>293</v>
      </c>
      <c r="AJ14" s="505"/>
      <c r="AK14" s="505"/>
      <c r="AL14" s="505"/>
      <c r="AM14" s="505"/>
      <c r="AN14" s="505"/>
      <c r="AO14" s="505"/>
      <c r="AP14" s="505"/>
      <c r="AQ14" s="505"/>
      <c r="AR14" s="46"/>
      <c r="AS14" s="134" t="s">
        <v>290</v>
      </c>
      <c r="AT14" s="134"/>
      <c r="AU14" s="134"/>
      <c r="AV14" s="245">
        <v>420</v>
      </c>
      <c r="AX14" s="248" t="s">
        <v>292</v>
      </c>
      <c r="AY14" s="505" t="s">
        <v>293</v>
      </c>
      <c r="AZ14" s="505"/>
      <c r="BA14" s="505"/>
      <c r="BB14" s="505"/>
      <c r="BC14" s="505"/>
      <c r="BD14" s="505"/>
      <c r="BE14" s="505"/>
      <c r="BF14" s="505"/>
      <c r="BG14" s="505"/>
      <c r="BH14" s="46"/>
      <c r="BI14" s="134" t="s">
        <v>290</v>
      </c>
      <c r="BJ14" s="134"/>
      <c r="BK14" s="134"/>
      <c r="BL14" s="339">
        <v>420</v>
      </c>
      <c r="BN14" s="248" t="s">
        <v>292</v>
      </c>
      <c r="BO14" s="505" t="s">
        <v>293</v>
      </c>
      <c r="BP14" s="505"/>
      <c r="BQ14" s="505"/>
      <c r="BR14" s="505"/>
      <c r="BS14" s="505"/>
      <c r="BT14" s="505"/>
      <c r="BU14" s="505"/>
      <c r="BV14" s="505"/>
      <c r="BW14" s="505"/>
      <c r="BX14" s="46"/>
      <c r="BY14" s="134" t="s">
        <v>290</v>
      </c>
      <c r="BZ14" s="134"/>
      <c r="CA14" s="134"/>
      <c r="CB14" s="245">
        <v>420</v>
      </c>
      <c r="CD14" s="248" t="s">
        <v>292</v>
      </c>
      <c r="CE14" s="505" t="s">
        <v>293</v>
      </c>
      <c r="CF14" s="505"/>
      <c r="CG14" s="505"/>
      <c r="CH14" s="505"/>
      <c r="CI14" s="505"/>
      <c r="CJ14" s="505"/>
      <c r="CK14" s="505"/>
      <c r="CL14" s="505"/>
      <c r="CM14" s="505"/>
      <c r="CN14" s="46"/>
      <c r="CO14" s="134" t="s">
        <v>290</v>
      </c>
      <c r="CP14" s="134"/>
      <c r="CQ14" s="134"/>
      <c r="CR14" s="245">
        <v>420</v>
      </c>
      <c r="CT14" s="248" t="s">
        <v>292</v>
      </c>
      <c r="CU14" s="505" t="s">
        <v>293</v>
      </c>
      <c r="CV14" s="505"/>
      <c r="CW14" s="505"/>
      <c r="CX14" s="505"/>
      <c r="CY14" s="505"/>
      <c r="CZ14" s="505"/>
      <c r="DA14" s="505"/>
      <c r="DB14" s="505"/>
      <c r="DC14" s="505"/>
      <c r="DD14" s="46"/>
      <c r="DE14" s="134" t="s">
        <v>290</v>
      </c>
      <c r="DF14" s="134"/>
      <c r="DG14" s="134"/>
      <c r="DH14" s="245">
        <v>420</v>
      </c>
      <c r="DJ14" s="248" t="s">
        <v>292</v>
      </c>
      <c r="DK14" s="505" t="s">
        <v>293</v>
      </c>
      <c r="DL14" s="505"/>
      <c r="DM14" s="505"/>
      <c r="DN14" s="505"/>
      <c r="DO14" s="505"/>
      <c r="DP14" s="505"/>
      <c r="DQ14" s="505"/>
      <c r="DR14" s="505"/>
      <c r="DS14" s="505"/>
      <c r="DT14" s="46"/>
      <c r="DU14" s="134" t="s">
        <v>290</v>
      </c>
      <c r="DV14" s="134"/>
      <c r="DW14" s="134"/>
      <c r="DX14" s="245">
        <v>420</v>
      </c>
      <c r="DZ14" s="248" t="s">
        <v>292</v>
      </c>
      <c r="EA14" s="505" t="s">
        <v>293</v>
      </c>
      <c r="EB14" s="505"/>
      <c r="EC14" s="505"/>
      <c r="ED14" s="505"/>
      <c r="EE14" s="505"/>
      <c r="EF14" s="505"/>
      <c r="EG14" s="505"/>
      <c r="EH14" s="505"/>
      <c r="EI14" s="505"/>
      <c r="EJ14" s="46"/>
      <c r="EK14" s="46"/>
      <c r="EL14" s="134" t="s">
        <v>290</v>
      </c>
      <c r="EM14" s="134"/>
      <c r="EN14" s="245">
        <v>420</v>
      </c>
      <c r="EO14" s="248" t="s">
        <v>292</v>
      </c>
      <c r="EP14" s="505" t="s">
        <v>293</v>
      </c>
      <c r="EQ14" s="505"/>
      <c r="ER14" s="505"/>
      <c r="ES14" s="505"/>
      <c r="ET14" s="505"/>
      <c r="EU14" s="505"/>
      <c r="EV14" s="505"/>
      <c r="EW14" s="505"/>
      <c r="EX14" s="505"/>
      <c r="EY14" s="46"/>
      <c r="EZ14" s="134" t="s">
        <v>290</v>
      </c>
      <c r="FA14" s="134"/>
      <c r="FB14" s="134"/>
      <c r="FC14" s="245">
        <v>420</v>
      </c>
      <c r="FD14" s="248" t="s">
        <v>292</v>
      </c>
      <c r="FE14" s="505" t="s">
        <v>293</v>
      </c>
      <c r="FF14" s="505"/>
      <c r="FG14" s="505"/>
      <c r="FH14" s="505"/>
      <c r="FI14" s="505"/>
      <c r="FJ14" s="505"/>
      <c r="FK14" s="505"/>
      <c r="FL14" s="505"/>
      <c r="FM14" s="505"/>
      <c r="FN14" s="46"/>
      <c r="FO14" s="46"/>
      <c r="FP14" s="134" t="s">
        <v>290</v>
      </c>
      <c r="FQ14" s="134"/>
      <c r="FR14" s="245">
        <v>420</v>
      </c>
      <c r="FS14" s="248" t="s">
        <v>292</v>
      </c>
      <c r="FT14" s="505" t="s">
        <v>293</v>
      </c>
      <c r="FU14" s="505"/>
      <c r="FV14" s="505"/>
      <c r="FW14" s="505"/>
      <c r="FX14" s="505"/>
      <c r="FY14" s="505"/>
      <c r="FZ14" s="505"/>
      <c r="GA14" s="505"/>
      <c r="GB14" s="505"/>
      <c r="GC14" s="134" t="s">
        <v>290</v>
      </c>
      <c r="GD14" s="134"/>
      <c r="GE14" s="242"/>
      <c r="GF14" s="339">
        <v>420</v>
      </c>
    </row>
    <row r="15" spans="1:187" s="37" customFormat="1" ht="13.5">
      <c r="A15" s="48" t="s">
        <v>238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238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238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238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238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238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238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238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238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238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238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238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237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237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237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237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237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237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237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237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237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237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237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237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417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417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417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417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417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417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417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417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388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417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388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417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1" t="s">
        <v>390</v>
      </c>
      <c r="B18" s="491"/>
      <c r="C18" s="491"/>
      <c r="D18" s="488" t="s">
        <v>303</v>
      </c>
      <c r="E18" s="488"/>
      <c r="F18" s="488"/>
      <c r="G18" s="488"/>
      <c r="H18" s="488"/>
      <c r="I18" s="488"/>
      <c r="J18" s="488"/>
      <c r="K18" s="46"/>
      <c r="L18" s="46"/>
      <c r="M18" s="46"/>
      <c r="N18" s="46"/>
      <c r="O18" s="55"/>
      <c r="R18" s="491" t="s">
        <v>390</v>
      </c>
      <c r="S18" s="491"/>
      <c r="T18" s="491"/>
      <c r="U18" s="487" t="s">
        <v>420</v>
      </c>
      <c r="V18" s="487"/>
      <c r="W18" s="487"/>
      <c r="X18" s="487"/>
      <c r="Y18" s="487"/>
      <c r="Z18" s="487"/>
      <c r="AA18" s="487"/>
      <c r="AB18" s="46"/>
      <c r="AC18" s="46"/>
      <c r="AD18" s="46"/>
      <c r="AE18" s="46"/>
      <c r="AF18" s="55"/>
      <c r="AH18" s="491" t="s">
        <v>390</v>
      </c>
      <c r="AI18" s="491"/>
      <c r="AJ18" s="491"/>
      <c r="AK18" s="488" t="s">
        <v>421</v>
      </c>
      <c r="AL18" s="488"/>
      <c r="AM18" s="488"/>
      <c r="AN18" s="488"/>
      <c r="AO18" s="488"/>
      <c r="AP18" s="488"/>
      <c r="AQ18" s="488"/>
      <c r="AR18" s="46"/>
      <c r="AS18" s="46"/>
      <c r="AT18" s="46"/>
      <c r="AU18" s="46"/>
      <c r="AV18" s="55"/>
      <c r="AX18" s="491" t="s">
        <v>390</v>
      </c>
      <c r="AY18" s="491"/>
      <c r="AZ18" s="491"/>
      <c r="BA18" s="489" t="s">
        <v>407</v>
      </c>
      <c r="BB18" s="489"/>
      <c r="BC18" s="489"/>
      <c r="BD18" s="489"/>
      <c r="BE18" s="489"/>
      <c r="BF18" s="489"/>
      <c r="BG18" s="489"/>
      <c r="BH18" s="46"/>
      <c r="BI18" s="46"/>
      <c r="BJ18" s="46"/>
      <c r="BK18" s="46"/>
      <c r="BL18" s="55"/>
      <c r="BN18" s="491" t="s">
        <v>390</v>
      </c>
      <c r="BO18" s="491"/>
      <c r="BP18" s="487" t="s">
        <v>422</v>
      </c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327"/>
      <c r="CB18" s="55"/>
      <c r="CD18" s="491" t="s">
        <v>390</v>
      </c>
      <c r="CE18" s="491"/>
      <c r="CF18" s="491"/>
      <c r="CG18" s="489" t="s">
        <v>423</v>
      </c>
      <c r="CH18" s="489"/>
      <c r="CI18" s="489"/>
      <c r="CJ18" s="489"/>
      <c r="CK18" s="489"/>
      <c r="CL18" s="489"/>
      <c r="CM18" s="489"/>
      <c r="CN18" s="46"/>
      <c r="CO18" s="46"/>
      <c r="CP18" s="46"/>
      <c r="CQ18" s="46"/>
      <c r="CR18" s="55"/>
      <c r="CT18" s="491" t="s">
        <v>390</v>
      </c>
      <c r="CU18" s="491"/>
      <c r="CV18" s="491"/>
      <c r="CW18" s="487" t="s">
        <v>424</v>
      </c>
      <c r="CX18" s="487"/>
      <c r="CY18" s="487"/>
      <c r="CZ18" s="487"/>
      <c r="DA18" s="487"/>
      <c r="DB18" s="487"/>
      <c r="DC18" s="487"/>
      <c r="DD18" s="487"/>
      <c r="DE18" s="487"/>
      <c r="DF18" s="487"/>
      <c r="DG18" s="133"/>
      <c r="DH18" s="55"/>
      <c r="DJ18" s="491" t="s">
        <v>390</v>
      </c>
      <c r="DK18" s="491"/>
      <c r="DL18" s="331"/>
      <c r="DM18" s="490" t="s">
        <v>425</v>
      </c>
      <c r="DN18" s="490"/>
      <c r="DO18" s="490"/>
      <c r="DP18" s="490"/>
      <c r="DQ18" s="490"/>
      <c r="DR18" s="490"/>
      <c r="DS18" s="490"/>
      <c r="DT18" s="490"/>
      <c r="DU18" s="490"/>
      <c r="DV18" s="490"/>
      <c r="DW18" s="331"/>
      <c r="DX18" s="331"/>
      <c r="DZ18" s="491" t="s">
        <v>390</v>
      </c>
      <c r="EA18" s="491"/>
      <c r="EB18" s="332"/>
      <c r="EC18" s="486" t="s">
        <v>408</v>
      </c>
      <c r="ED18" s="486"/>
      <c r="EE18" s="486"/>
      <c r="EF18" s="486"/>
      <c r="EG18" s="486"/>
      <c r="EH18" s="486"/>
      <c r="EI18" s="486"/>
      <c r="EJ18" s="486"/>
      <c r="EK18" s="486"/>
      <c r="EL18" s="486"/>
      <c r="EM18" s="486"/>
      <c r="EN18" s="333"/>
      <c r="EO18" s="491" t="s">
        <v>390</v>
      </c>
      <c r="EP18" s="491"/>
      <c r="EQ18" s="332"/>
      <c r="ER18" s="486" t="s">
        <v>426</v>
      </c>
      <c r="ES18" s="486"/>
      <c r="ET18" s="486"/>
      <c r="EU18" s="486"/>
      <c r="EV18" s="486"/>
      <c r="EW18" s="486"/>
      <c r="EX18" s="486"/>
      <c r="EY18" s="486"/>
      <c r="EZ18" s="486"/>
      <c r="FA18" s="486"/>
      <c r="FB18" s="486"/>
      <c r="FC18" s="333"/>
      <c r="FD18" s="491" t="s">
        <v>390</v>
      </c>
      <c r="FE18" s="491"/>
      <c r="FF18" s="501"/>
      <c r="FG18" s="502"/>
      <c r="FH18" s="502"/>
      <c r="FI18" s="502"/>
      <c r="FJ18" s="502"/>
      <c r="FK18" s="502"/>
      <c r="FL18" s="502"/>
      <c r="FM18" s="502"/>
      <c r="FN18" s="502"/>
      <c r="FO18" s="502"/>
      <c r="FP18" s="502"/>
      <c r="FQ18" s="502"/>
      <c r="FR18" s="502"/>
      <c r="FS18" s="491" t="s">
        <v>390</v>
      </c>
      <c r="FT18" s="491"/>
      <c r="FU18" s="501" t="s">
        <v>427</v>
      </c>
      <c r="FV18" s="502"/>
      <c r="FW18" s="502"/>
      <c r="FX18" s="502"/>
      <c r="FY18" s="502"/>
      <c r="FZ18" s="502"/>
      <c r="GA18" s="502"/>
      <c r="GB18" s="502"/>
      <c r="GC18" s="502"/>
      <c r="GD18" s="502"/>
      <c r="GE18" s="502"/>
    </row>
    <row r="19" spans="1:187" s="37" customFormat="1" ht="15.75" customHeight="1">
      <c r="A19" s="48" t="s">
        <v>440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440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440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418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440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440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440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440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411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440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394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440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240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240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240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240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240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240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240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240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240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240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99" t="s">
        <v>0</v>
      </c>
      <c r="B21" s="497" t="s">
        <v>383</v>
      </c>
      <c r="C21" s="497" t="s">
        <v>295</v>
      </c>
      <c r="D21" s="497" t="s">
        <v>307</v>
      </c>
      <c r="E21" s="492" t="s">
        <v>296</v>
      </c>
      <c r="F21" s="492"/>
      <c r="G21" s="497" t="s">
        <v>204</v>
      </c>
      <c r="H21" s="497" t="s">
        <v>299</v>
      </c>
      <c r="I21" s="497" t="s">
        <v>384</v>
      </c>
      <c r="J21" s="493" t="s">
        <v>398</v>
      </c>
      <c r="K21" s="494"/>
      <c r="L21" s="495"/>
      <c r="M21" s="497" t="s">
        <v>385</v>
      </c>
      <c r="N21" s="493" t="s">
        <v>297</v>
      </c>
      <c r="O21" s="496"/>
      <c r="P21" s="512" t="s">
        <v>246</v>
      </c>
      <c r="Q21" s="320"/>
      <c r="R21" s="499" t="s">
        <v>0</v>
      </c>
      <c r="S21" s="497" t="s">
        <v>383</v>
      </c>
      <c r="T21" s="497" t="s">
        <v>295</v>
      </c>
      <c r="U21" s="497" t="s">
        <v>307</v>
      </c>
      <c r="V21" s="492" t="s">
        <v>296</v>
      </c>
      <c r="W21" s="492"/>
      <c r="X21" s="497" t="s">
        <v>204</v>
      </c>
      <c r="Y21" s="497" t="s">
        <v>299</v>
      </c>
      <c r="Z21" s="497" t="s">
        <v>384</v>
      </c>
      <c r="AA21" s="493" t="s">
        <v>398</v>
      </c>
      <c r="AB21" s="494"/>
      <c r="AC21" s="495"/>
      <c r="AD21" s="497" t="s">
        <v>385</v>
      </c>
      <c r="AE21" s="493" t="s">
        <v>297</v>
      </c>
      <c r="AF21" s="496"/>
      <c r="AG21" s="512" t="s">
        <v>246</v>
      </c>
      <c r="AH21" s="499" t="s">
        <v>0</v>
      </c>
      <c r="AI21" s="497" t="s">
        <v>383</v>
      </c>
      <c r="AJ21" s="497" t="s">
        <v>295</v>
      </c>
      <c r="AK21" s="497" t="s">
        <v>307</v>
      </c>
      <c r="AL21" s="492" t="s">
        <v>296</v>
      </c>
      <c r="AM21" s="492"/>
      <c r="AN21" s="497" t="s">
        <v>204</v>
      </c>
      <c r="AO21" s="497" t="s">
        <v>299</v>
      </c>
      <c r="AP21" s="497" t="s">
        <v>384</v>
      </c>
      <c r="AQ21" s="493" t="s">
        <v>398</v>
      </c>
      <c r="AR21" s="494"/>
      <c r="AS21" s="495"/>
      <c r="AT21" s="497" t="s">
        <v>385</v>
      </c>
      <c r="AU21" s="493" t="s">
        <v>297</v>
      </c>
      <c r="AV21" s="496"/>
      <c r="AW21" s="512" t="s">
        <v>246</v>
      </c>
      <c r="AX21" s="499" t="s">
        <v>0</v>
      </c>
      <c r="AY21" s="497" t="s">
        <v>383</v>
      </c>
      <c r="AZ21" s="497" t="s">
        <v>295</v>
      </c>
      <c r="BA21" s="497" t="s">
        <v>307</v>
      </c>
      <c r="BB21" s="492" t="s">
        <v>296</v>
      </c>
      <c r="BC21" s="492"/>
      <c r="BD21" s="497" t="s">
        <v>204</v>
      </c>
      <c r="BE21" s="497" t="s">
        <v>299</v>
      </c>
      <c r="BF21" s="497" t="s">
        <v>384</v>
      </c>
      <c r="BG21" s="493" t="s">
        <v>398</v>
      </c>
      <c r="BH21" s="494"/>
      <c r="BI21" s="495"/>
      <c r="BJ21" s="497" t="s">
        <v>385</v>
      </c>
      <c r="BK21" s="493" t="s">
        <v>297</v>
      </c>
      <c r="BL21" s="496"/>
      <c r="BM21" s="512" t="s">
        <v>246</v>
      </c>
      <c r="BN21" s="499" t="s">
        <v>0</v>
      </c>
      <c r="BO21" s="497" t="s">
        <v>383</v>
      </c>
      <c r="BP21" s="497" t="s">
        <v>295</v>
      </c>
      <c r="BQ21" s="497" t="s">
        <v>307</v>
      </c>
      <c r="BR21" s="492" t="s">
        <v>296</v>
      </c>
      <c r="BS21" s="492"/>
      <c r="BT21" s="497" t="s">
        <v>204</v>
      </c>
      <c r="BU21" s="497" t="s">
        <v>299</v>
      </c>
      <c r="BV21" s="497" t="s">
        <v>384</v>
      </c>
      <c r="BW21" s="493" t="s">
        <v>398</v>
      </c>
      <c r="BX21" s="494"/>
      <c r="BY21" s="495"/>
      <c r="BZ21" s="497" t="s">
        <v>385</v>
      </c>
      <c r="CA21" s="493" t="s">
        <v>297</v>
      </c>
      <c r="CB21" s="496"/>
      <c r="CC21" s="512" t="s">
        <v>246</v>
      </c>
      <c r="CD21" s="499" t="s">
        <v>0</v>
      </c>
      <c r="CE21" s="497" t="s">
        <v>383</v>
      </c>
      <c r="CF21" s="497" t="s">
        <v>295</v>
      </c>
      <c r="CG21" s="497" t="s">
        <v>307</v>
      </c>
      <c r="CH21" s="492" t="s">
        <v>296</v>
      </c>
      <c r="CI21" s="492"/>
      <c r="CJ21" s="497" t="s">
        <v>204</v>
      </c>
      <c r="CK21" s="497" t="s">
        <v>299</v>
      </c>
      <c r="CL21" s="497" t="s">
        <v>384</v>
      </c>
      <c r="CM21" s="493" t="s">
        <v>398</v>
      </c>
      <c r="CN21" s="494"/>
      <c r="CO21" s="495"/>
      <c r="CP21" s="497" t="s">
        <v>385</v>
      </c>
      <c r="CQ21" s="493" t="s">
        <v>297</v>
      </c>
      <c r="CR21" s="496"/>
      <c r="CS21" s="364" t="s">
        <v>246</v>
      </c>
      <c r="CT21" s="499" t="s">
        <v>0</v>
      </c>
      <c r="CU21" s="497" t="s">
        <v>383</v>
      </c>
      <c r="CV21" s="497" t="s">
        <v>295</v>
      </c>
      <c r="CW21" s="497" t="s">
        <v>307</v>
      </c>
      <c r="CX21" s="492" t="s">
        <v>296</v>
      </c>
      <c r="CY21" s="492"/>
      <c r="CZ21" s="497" t="s">
        <v>204</v>
      </c>
      <c r="DA21" s="497" t="s">
        <v>299</v>
      </c>
      <c r="DB21" s="497" t="s">
        <v>384</v>
      </c>
      <c r="DC21" s="493" t="s">
        <v>398</v>
      </c>
      <c r="DD21" s="494"/>
      <c r="DE21" s="495"/>
      <c r="DF21" s="497" t="s">
        <v>385</v>
      </c>
      <c r="DG21" s="493" t="s">
        <v>297</v>
      </c>
      <c r="DH21" s="496"/>
      <c r="DI21" s="512" t="s">
        <v>246</v>
      </c>
      <c r="DJ21" s="499" t="s">
        <v>0</v>
      </c>
      <c r="DK21" s="497" t="s">
        <v>383</v>
      </c>
      <c r="DL21" s="497" t="s">
        <v>295</v>
      </c>
      <c r="DM21" s="497" t="s">
        <v>307</v>
      </c>
      <c r="DN21" s="492" t="s">
        <v>296</v>
      </c>
      <c r="DO21" s="492"/>
      <c r="DP21" s="497" t="s">
        <v>204</v>
      </c>
      <c r="DQ21" s="497" t="s">
        <v>299</v>
      </c>
      <c r="DR21" s="497" t="s">
        <v>384</v>
      </c>
      <c r="DS21" s="493" t="s">
        <v>398</v>
      </c>
      <c r="DT21" s="494"/>
      <c r="DU21" s="495"/>
      <c r="DV21" s="497" t="s">
        <v>385</v>
      </c>
      <c r="DW21" s="493" t="s">
        <v>297</v>
      </c>
      <c r="DX21" s="496"/>
      <c r="DY21" s="512" t="s">
        <v>246</v>
      </c>
      <c r="DZ21" s="499" t="s">
        <v>0</v>
      </c>
      <c r="EA21" s="497" t="s">
        <v>383</v>
      </c>
      <c r="EB21" s="497" t="s">
        <v>295</v>
      </c>
      <c r="EC21" s="497" t="s">
        <v>307</v>
      </c>
      <c r="ED21" s="492" t="s">
        <v>296</v>
      </c>
      <c r="EE21" s="492"/>
      <c r="EF21" s="497" t="s">
        <v>204</v>
      </c>
      <c r="EG21" s="497" t="s">
        <v>299</v>
      </c>
      <c r="EH21" s="497" t="s">
        <v>384</v>
      </c>
      <c r="EI21" s="493" t="s">
        <v>398</v>
      </c>
      <c r="EJ21" s="494"/>
      <c r="EK21" s="495"/>
      <c r="EL21" s="497" t="s">
        <v>385</v>
      </c>
      <c r="EM21" s="493" t="s">
        <v>297</v>
      </c>
      <c r="EN21" s="496"/>
      <c r="EO21" s="499" t="s">
        <v>0</v>
      </c>
      <c r="EP21" s="497" t="s">
        <v>383</v>
      </c>
      <c r="EQ21" s="497" t="s">
        <v>295</v>
      </c>
      <c r="ER21" s="497" t="s">
        <v>307</v>
      </c>
      <c r="ES21" s="492" t="s">
        <v>296</v>
      </c>
      <c r="ET21" s="492"/>
      <c r="EU21" s="497" t="s">
        <v>204</v>
      </c>
      <c r="EV21" s="497" t="s">
        <v>299</v>
      </c>
      <c r="EW21" s="497" t="s">
        <v>384</v>
      </c>
      <c r="EX21" s="493" t="s">
        <v>398</v>
      </c>
      <c r="EY21" s="494"/>
      <c r="EZ21" s="495"/>
      <c r="FA21" s="497" t="s">
        <v>385</v>
      </c>
      <c r="FB21" s="493" t="s">
        <v>297</v>
      </c>
      <c r="FC21" s="496"/>
      <c r="FD21" s="499" t="s">
        <v>0</v>
      </c>
      <c r="FE21" s="497" t="s">
        <v>383</v>
      </c>
      <c r="FF21" s="497" t="s">
        <v>295</v>
      </c>
      <c r="FG21" s="497" t="s">
        <v>307</v>
      </c>
      <c r="FH21" s="492" t="s">
        <v>296</v>
      </c>
      <c r="FI21" s="492"/>
      <c r="FJ21" s="497" t="s">
        <v>204</v>
      </c>
      <c r="FK21" s="497" t="s">
        <v>299</v>
      </c>
      <c r="FL21" s="497" t="s">
        <v>384</v>
      </c>
      <c r="FM21" s="493" t="s">
        <v>398</v>
      </c>
      <c r="FN21" s="494"/>
      <c r="FO21" s="495"/>
      <c r="FP21" s="497" t="s">
        <v>385</v>
      </c>
      <c r="FQ21" s="493" t="s">
        <v>297</v>
      </c>
      <c r="FR21" s="496"/>
      <c r="FS21" s="499" t="s">
        <v>0</v>
      </c>
      <c r="FT21" s="497" t="s">
        <v>383</v>
      </c>
      <c r="FU21" s="497" t="s">
        <v>295</v>
      </c>
      <c r="FV21" s="497" t="s">
        <v>307</v>
      </c>
      <c r="FW21" s="492" t="s">
        <v>296</v>
      </c>
      <c r="FX21" s="492"/>
      <c r="FY21" s="497" t="s">
        <v>204</v>
      </c>
      <c r="FZ21" s="497" t="s">
        <v>299</v>
      </c>
      <c r="GA21" s="497" t="s">
        <v>384</v>
      </c>
      <c r="GB21" s="493" t="s">
        <v>398</v>
      </c>
      <c r="GC21" s="495"/>
      <c r="GD21" s="497" t="s">
        <v>385</v>
      </c>
      <c r="GE21" s="493" t="s">
        <v>297</v>
      </c>
      <c r="GF21" s="496"/>
    </row>
    <row r="22" spans="1:188" ht="76.5" customHeight="1" thickBot="1">
      <c r="A22" s="500"/>
      <c r="B22" s="498"/>
      <c r="C22" s="498"/>
      <c r="D22" s="498"/>
      <c r="E22" s="325" t="s">
        <v>396</v>
      </c>
      <c r="F22" s="325" t="s">
        <v>397</v>
      </c>
      <c r="G22" s="498"/>
      <c r="H22" s="498"/>
      <c r="I22" s="498"/>
      <c r="J22" s="325" t="s">
        <v>396</v>
      </c>
      <c r="K22" s="204" t="s">
        <v>87</v>
      </c>
      <c r="L22" s="325" t="s">
        <v>399</v>
      </c>
      <c r="M22" s="498"/>
      <c r="N22" s="325" t="s">
        <v>396</v>
      </c>
      <c r="O22" s="326" t="s">
        <v>397</v>
      </c>
      <c r="P22" s="513"/>
      <c r="Q22" s="321"/>
      <c r="R22" s="500"/>
      <c r="S22" s="498"/>
      <c r="T22" s="498"/>
      <c r="U22" s="498"/>
      <c r="V22" s="325" t="s">
        <v>396</v>
      </c>
      <c r="W22" s="325" t="s">
        <v>397</v>
      </c>
      <c r="X22" s="498"/>
      <c r="Y22" s="498"/>
      <c r="Z22" s="498"/>
      <c r="AA22" s="325" t="s">
        <v>396</v>
      </c>
      <c r="AB22" s="204" t="s">
        <v>87</v>
      </c>
      <c r="AC22" s="325" t="s">
        <v>399</v>
      </c>
      <c r="AD22" s="498"/>
      <c r="AE22" s="325" t="s">
        <v>396</v>
      </c>
      <c r="AF22" s="326" t="s">
        <v>397</v>
      </c>
      <c r="AG22" s="513"/>
      <c r="AH22" s="500"/>
      <c r="AI22" s="498"/>
      <c r="AJ22" s="498"/>
      <c r="AK22" s="498"/>
      <c r="AL22" s="325" t="s">
        <v>396</v>
      </c>
      <c r="AM22" s="325" t="s">
        <v>397</v>
      </c>
      <c r="AN22" s="498"/>
      <c r="AO22" s="498"/>
      <c r="AP22" s="498"/>
      <c r="AQ22" s="325" t="s">
        <v>396</v>
      </c>
      <c r="AR22" s="204" t="s">
        <v>87</v>
      </c>
      <c r="AS22" s="325" t="s">
        <v>399</v>
      </c>
      <c r="AT22" s="498"/>
      <c r="AU22" s="325" t="s">
        <v>396</v>
      </c>
      <c r="AV22" s="326" t="s">
        <v>397</v>
      </c>
      <c r="AW22" s="513"/>
      <c r="AX22" s="500"/>
      <c r="AY22" s="498"/>
      <c r="AZ22" s="498"/>
      <c r="BA22" s="498"/>
      <c r="BB22" s="325" t="s">
        <v>396</v>
      </c>
      <c r="BC22" s="325" t="s">
        <v>397</v>
      </c>
      <c r="BD22" s="498"/>
      <c r="BE22" s="498"/>
      <c r="BF22" s="498"/>
      <c r="BG22" s="325" t="s">
        <v>396</v>
      </c>
      <c r="BH22" s="204" t="s">
        <v>87</v>
      </c>
      <c r="BI22" s="325" t="s">
        <v>399</v>
      </c>
      <c r="BJ22" s="498"/>
      <c r="BK22" s="325" t="s">
        <v>396</v>
      </c>
      <c r="BL22" s="326" t="s">
        <v>397</v>
      </c>
      <c r="BM22" s="513"/>
      <c r="BN22" s="500"/>
      <c r="BO22" s="498"/>
      <c r="BP22" s="498"/>
      <c r="BQ22" s="498"/>
      <c r="BR22" s="325" t="s">
        <v>396</v>
      </c>
      <c r="BS22" s="325" t="s">
        <v>397</v>
      </c>
      <c r="BT22" s="498"/>
      <c r="BU22" s="498"/>
      <c r="BV22" s="498"/>
      <c r="BW22" s="325" t="s">
        <v>396</v>
      </c>
      <c r="BX22" s="204" t="s">
        <v>87</v>
      </c>
      <c r="BY22" s="325" t="s">
        <v>399</v>
      </c>
      <c r="BZ22" s="498"/>
      <c r="CA22" s="325" t="s">
        <v>396</v>
      </c>
      <c r="CB22" s="326" t="s">
        <v>397</v>
      </c>
      <c r="CC22" s="513"/>
      <c r="CD22" s="500"/>
      <c r="CE22" s="498"/>
      <c r="CF22" s="498"/>
      <c r="CG22" s="498"/>
      <c r="CH22" s="325" t="s">
        <v>396</v>
      </c>
      <c r="CI22" s="325" t="s">
        <v>397</v>
      </c>
      <c r="CJ22" s="498"/>
      <c r="CK22" s="498"/>
      <c r="CL22" s="498"/>
      <c r="CM22" s="325" t="s">
        <v>396</v>
      </c>
      <c r="CN22" s="204" t="s">
        <v>87</v>
      </c>
      <c r="CO22" s="325" t="s">
        <v>399</v>
      </c>
      <c r="CP22" s="498"/>
      <c r="CQ22" s="325" t="s">
        <v>396</v>
      </c>
      <c r="CR22" s="326" t="s">
        <v>397</v>
      </c>
      <c r="CS22" s="365"/>
      <c r="CT22" s="500"/>
      <c r="CU22" s="498"/>
      <c r="CV22" s="498"/>
      <c r="CW22" s="498"/>
      <c r="CX22" s="325" t="s">
        <v>396</v>
      </c>
      <c r="CY22" s="325" t="s">
        <v>397</v>
      </c>
      <c r="CZ22" s="498"/>
      <c r="DA22" s="498"/>
      <c r="DB22" s="498"/>
      <c r="DC22" s="325" t="s">
        <v>396</v>
      </c>
      <c r="DD22" s="204" t="s">
        <v>87</v>
      </c>
      <c r="DE22" s="325" t="s">
        <v>399</v>
      </c>
      <c r="DF22" s="498"/>
      <c r="DG22" s="325" t="s">
        <v>396</v>
      </c>
      <c r="DH22" s="326" t="s">
        <v>397</v>
      </c>
      <c r="DI22" s="513"/>
      <c r="DJ22" s="500"/>
      <c r="DK22" s="498"/>
      <c r="DL22" s="498"/>
      <c r="DM22" s="498"/>
      <c r="DN22" s="325" t="s">
        <v>396</v>
      </c>
      <c r="DO22" s="325" t="s">
        <v>397</v>
      </c>
      <c r="DP22" s="498"/>
      <c r="DQ22" s="498"/>
      <c r="DR22" s="498"/>
      <c r="DS22" s="325" t="s">
        <v>396</v>
      </c>
      <c r="DT22" s="204" t="s">
        <v>87</v>
      </c>
      <c r="DU22" s="325" t="s">
        <v>399</v>
      </c>
      <c r="DV22" s="498"/>
      <c r="DW22" s="325" t="s">
        <v>396</v>
      </c>
      <c r="DX22" s="326" t="s">
        <v>397</v>
      </c>
      <c r="DY22" s="513"/>
      <c r="DZ22" s="500"/>
      <c r="EA22" s="498"/>
      <c r="EB22" s="498"/>
      <c r="EC22" s="498"/>
      <c r="ED22" s="325" t="s">
        <v>396</v>
      </c>
      <c r="EE22" s="325" t="s">
        <v>397</v>
      </c>
      <c r="EF22" s="498"/>
      <c r="EG22" s="498"/>
      <c r="EH22" s="498"/>
      <c r="EI22" s="325" t="s">
        <v>396</v>
      </c>
      <c r="EJ22" s="204" t="s">
        <v>87</v>
      </c>
      <c r="EK22" s="325" t="s">
        <v>399</v>
      </c>
      <c r="EL22" s="498"/>
      <c r="EM22" s="325" t="s">
        <v>396</v>
      </c>
      <c r="EN22" s="326" t="s">
        <v>397</v>
      </c>
      <c r="EO22" s="500"/>
      <c r="EP22" s="498"/>
      <c r="EQ22" s="498"/>
      <c r="ER22" s="498"/>
      <c r="ES22" s="325" t="s">
        <v>396</v>
      </c>
      <c r="ET22" s="325" t="s">
        <v>397</v>
      </c>
      <c r="EU22" s="498"/>
      <c r="EV22" s="498"/>
      <c r="EW22" s="498"/>
      <c r="EX22" s="325" t="s">
        <v>396</v>
      </c>
      <c r="EY22" s="204" t="s">
        <v>87</v>
      </c>
      <c r="EZ22" s="325" t="s">
        <v>399</v>
      </c>
      <c r="FA22" s="498"/>
      <c r="FB22" s="325" t="s">
        <v>396</v>
      </c>
      <c r="FC22" s="326" t="s">
        <v>397</v>
      </c>
      <c r="FD22" s="500"/>
      <c r="FE22" s="498"/>
      <c r="FF22" s="498"/>
      <c r="FG22" s="498"/>
      <c r="FH22" s="325" t="s">
        <v>396</v>
      </c>
      <c r="FI22" s="325" t="s">
        <v>397</v>
      </c>
      <c r="FJ22" s="498"/>
      <c r="FK22" s="498"/>
      <c r="FL22" s="498"/>
      <c r="FM22" s="325" t="s">
        <v>396</v>
      </c>
      <c r="FN22" s="204" t="s">
        <v>87</v>
      </c>
      <c r="FO22" s="325" t="s">
        <v>399</v>
      </c>
      <c r="FP22" s="498"/>
      <c r="FQ22" s="325" t="s">
        <v>396</v>
      </c>
      <c r="FR22" s="326" t="s">
        <v>397</v>
      </c>
      <c r="FS22" s="500"/>
      <c r="FT22" s="498"/>
      <c r="FU22" s="498"/>
      <c r="FV22" s="498"/>
      <c r="FW22" s="325" t="s">
        <v>396</v>
      </c>
      <c r="FX22" s="325" t="s">
        <v>397</v>
      </c>
      <c r="FY22" s="498"/>
      <c r="FZ22" s="498"/>
      <c r="GA22" s="498"/>
      <c r="GB22" s="325" t="s">
        <v>396</v>
      </c>
      <c r="GC22" s="325" t="s">
        <v>399</v>
      </c>
      <c r="GD22" s="498"/>
      <c r="GE22" s="325" t="s">
        <v>396</v>
      </c>
      <c r="GF22" s="326" t="s">
        <v>397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277</v>
      </c>
      <c r="B24" s="206" t="s">
        <v>10</v>
      </c>
      <c r="C24" s="206" t="s">
        <v>11</v>
      </c>
      <c r="D24" s="266">
        <f>D29+D27+D26+D25</f>
        <v>3016481.0699999994</v>
      </c>
      <c r="E24" s="266">
        <f>V24+AL24+BB24+BR24+CH24+CX24+DN24+ED24+ES24+FW24</f>
        <v>518964.22000000003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2760864.32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555473.4100000001</v>
      </c>
      <c r="O24" s="267">
        <v>0</v>
      </c>
      <c r="P24" s="141"/>
      <c r="Q24" s="141"/>
      <c r="R24" s="222" t="s">
        <v>277</v>
      </c>
      <c r="S24" s="206" t="s">
        <v>10</v>
      </c>
      <c r="T24" s="206" t="s">
        <v>11</v>
      </c>
      <c r="U24" s="250">
        <f>U25++U26+U27+U29</f>
        <v>1806052.91</v>
      </c>
      <c r="V24" s="250">
        <v>360336.96</v>
      </c>
      <c r="W24" s="250">
        <v>0</v>
      </c>
      <c r="X24" s="250">
        <v>0</v>
      </c>
      <c r="Y24" s="250">
        <f>Y27</f>
        <v>0</v>
      </c>
      <c r="Z24" s="250">
        <v>1628154.85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369920.52</v>
      </c>
      <c r="AF24" s="251"/>
      <c r="AG24" s="141"/>
      <c r="AH24" s="222" t="s">
        <v>277</v>
      </c>
      <c r="AI24" s="206" t="s">
        <v>10</v>
      </c>
      <c r="AJ24" s="206" t="s">
        <v>11</v>
      </c>
      <c r="AK24" s="250">
        <f>AK25+AK26+AK27+AK29</f>
        <v>969444.9</v>
      </c>
      <c r="AL24" s="250">
        <v>122940.06</v>
      </c>
      <c r="AM24" s="250">
        <v>0</v>
      </c>
      <c r="AN24" s="250">
        <v>0</v>
      </c>
      <c r="AO24" s="250">
        <f>AO27</f>
        <v>0</v>
      </c>
      <c r="AP24" s="250">
        <v>897252.33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138472.70999999996</v>
      </c>
      <c r="AV24" s="251">
        <v>0</v>
      </c>
      <c r="AW24" s="141"/>
      <c r="AX24" s="222" t="s">
        <v>277</v>
      </c>
      <c r="AY24" s="206" t="s">
        <v>10</v>
      </c>
      <c r="AZ24" s="206" t="s">
        <v>11</v>
      </c>
      <c r="BA24" s="250">
        <f>BA25+BA26+BA27+BA29</f>
        <v>0</v>
      </c>
      <c r="BB24" s="250">
        <v>0</v>
      </c>
      <c r="BC24" s="250">
        <v>0</v>
      </c>
      <c r="BD24" s="250">
        <v>0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277</v>
      </c>
      <c r="BO24" s="206" t="s">
        <v>10</v>
      </c>
      <c r="BP24" s="206" t="s">
        <v>11</v>
      </c>
      <c r="BQ24" s="250">
        <f>BQ25+BQ26+BQ27+BQ29</f>
        <v>16950.36</v>
      </c>
      <c r="BR24" s="250">
        <v>296.24</v>
      </c>
      <c r="BS24" s="250">
        <v>0</v>
      </c>
      <c r="BT24" s="250">
        <v>0</v>
      </c>
      <c r="BU24" s="250">
        <f>BU27</f>
        <v>0</v>
      </c>
      <c r="BV24" s="250">
        <v>16950.36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296.2400000000016</v>
      </c>
      <c r="CB24" s="251">
        <v>0</v>
      </c>
      <c r="CC24" s="141"/>
      <c r="CD24" s="222" t="s">
        <v>277</v>
      </c>
      <c r="CE24" s="206" t="s">
        <v>10</v>
      </c>
      <c r="CF24" s="206" t="s">
        <v>11</v>
      </c>
      <c r="CG24" s="250">
        <f>CG25++CG26++CG27+CG29</f>
        <v>1000.62</v>
      </c>
      <c r="CH24" s="250">
        <v>0.56</v>
      </c>
      <c r="CI24" s="250">
        <v>0</v>
      </c>
      <c r="CJ24" s="250">
        <v>0</v>
      </c>
      <c r="CK24" s="250">
        <v>0</v>
      </c>
      <c r="CL24" s="250">
        <v>1000.62</v>
      </c>
      <c r="CM24" s="251" t="s">
        <v>10</v>
      </c>
      <c r="CN24" s="250"/>
      <c r="CO24" s="250"/>
      <c r="CP24" s="252" t="s">
        <v>10</v>
      </c>
      <c r="CQ24" s="252">
        <f>CH24+CL24-CM30</f>
        <v>0.5599999999999454</v>
      </c>
      <c r="CR24" s="251">
        <v>0</v>
      </c>
      <c r="CS24" s="141"/>
      <c r="CT24" s="222" t="s">
        <v>277</v>
      </c>
      <c r="CU24" s="206" t="s">
        <v>10</v>
      </c>
      <c r="CV24" s="206" t="s">
        <v>11</v>
      </c>
      <c r="CW24" s="250">
        <f>CW25++CW26+CW27+CW29</f>
        <v>63298.9</v>
      </c>
      <c r="CX24" s="250">
        <v>845</v>
      </c>
      <c r="CY24" s="250">
        <v>0</v>
      </c>
      <c r="CZ24" s="250">
        <v>0</v>
      </c>
      <c r="DA24" s="250">
        <f>DA27</f>
        <v>0</v>
      </c>
      <c r="DB24" s="264">
        <v>63298.9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845</v>
      </c>
      <c r="DH24" s="253">
        <v>0</v>
      </c>
      <c r="DI24" s="141"/>
      <c r="DJ24" s="222" t="s">
        <v>277</v>
      </c>
      <c r="DK24" s="206" t="s">
        <v>10</v>
      </c>
      <c r="DL24" s="206" t="s">
        <v>11</v>
      </c>
      <c r="DM24" s="250">
        <f>DM25+DM26+DM27+DM29</f>
        <v>1356.59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1356.59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277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277</v>
      </c>
      <c r="EP24" s="206" t="s">
        <v>10</v>
      </c>
      <c r="EQ24" s="206" t="s">
        <v>11</v>
      </c>
      <c r="ER24" s="250">
        <f>ER25+ER26+ER27+ER29</f>
        <v>10.03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277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277</v>
      </c>
      <c r="FT24" s="206" t="s">
        <v>10</v>
      </c>
      <c r="FU24" s="206" t="s">
        <v>11</v>
      </c>
      <c r="FV24" s="250">
        <f>FV25+FV26+FV27+FV29</f>
        <v>158366.76</v>
      </c>
      <c r="FW24" s="250">
        <v>34535.37</v>
      </c>
      <c r="FX24" s="250">
        <v>0</v>
      </c>
      <c r="FY24" s="250">
        <v>0</v>
      </c>
      <c r="FZ24" s="250">
        <f>FZ27</f>
        <v>0</v>
      </c>
      <c r="GA24" s="250">
        <v>152850.67</v>
      </c>
      <c r="GB24" s="251" t="s">
        <v>10</v>
      </c>
      <c r="GC24" s="252" t="s">
        <v>10</v>
      </c>
      <c r="GD24" s="252" t="s">
        <v>10</v>
      </c>
      <c r="GE24" s="253">
        <f>FW24+GA24+-GB30</f>
        <v>45928.350000000006</v>
      </c>
      <c r="GF24" s="253">
        <v>0</v>
      </c>
    </row>
    <row r="25" spans="1:188" ht="21.75" customHeight="1">
      <c r="A25" s="207" t="s">
        <v>275</v>
      </c>
      <c r="B25" s="206" t="s">
        <v>10</v>
      </c>
      <c r="C25" s="206" t="s">
        <v>13</v>
      </c>
      <c r="D25" s="269">
        <f>U25+AK25+BA25+BQ25+CG25+CW25+DM25+EC25+ER25+FG25+FV25</f>
        <v>2688693.7799999993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2753107.82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275</v>
      </c>
      <c r="S25" s="206" t="s">
        <v>10</v>
      </c>
      <c r="T25" s="206" t="s">
        <v>13</v>
      </c>
      <c r="U25" s="254">
        <v>1590024.89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1628154.85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275</v>
      </c>
      <c r="AI25" s="206" t="s">
        <v>10</v>
      </c>
      <c r="AJ25" s="206" t="s">
        <v>13</v>
      </c>
      <c r="AK25" s="254">
        <v>880568.25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897252.33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275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275</v>
      </c>
      <c r="BO25" s="206" t="s">
        <v>10</v>
      </c>
      <c r="BP25" s="206" t="s">
        <v>13</v>
      </c>
      <c r="BQ25" s="254">
        <v>16950.36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16950.36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275</v>
      </c>
      <c r="CE25" s="206" t="s">
        <v>10</v>
      </c>
      <c r="CF25" s="206" t="s">
        <v>13</v>
      </c>
      <c r="CG25" s="254">
        <v>1000.62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1000.62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275</v>
      </c>
      <c r="CU25" s="206" t="s">
        <v>10</v>
      </c>
      <c r="CV25" s="206" t="s">
        <v>13</v>
      </c>
      <c r="CW25" s="254">
        <v>63298.9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63298.9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275</v>
      </c>
      <c r="DK25" s="206" t="s">
        <v>10</v>
      </c>
      <c r="DL25" s="206" t="s">
        <v>13</v>
      </c>
      <c r="DM25" s="254">
        <v>1356.59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1356.59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275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275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275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275</v>
      </c>
      <c r="FT25" s="206" t="s">
        <v>10</v>
      </c>
      <c r="FU25" s="206" t="s">
        <v>13</v>
      </c>
      <c r="FV25" s="254">
        <v>135494.17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145094.17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313</v>
      </c>
      <c r="B26" s="206" t="s">
        <v>10</v>
      </c>
      <c r="C26" s="206" t="s">
        <v>15</v>
      </c>
      <c r="D26" s="269">
        <f>U26+AK26+BA26+BQ26+CG26+CW26+DM26+EC26+ER26+FG26+FV26</f>
        <v>495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7756.5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313</v>
      </c>
      <c r="S26" s="206" t="s">
        <v>10</v>
      </c>
      <c r="T26" s="206" t="s">
        <v>15</v>
      </c>
      <c r="U26" s="254">
        <v>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313</v>
      </c>
      <c r="AI26" s="206" t="s">
        <v>10</v>
      </c>
      <c r="AJ26" s="206" t="s">
        <v>15</v>
      </c>
      <c r="AK26" s="254">
        <v>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/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313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313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313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313</v>
      </c>
      <c r="CU26" s="206" t="s">
        <v>10</v>
      </c>
      <c r="CV26" s="206" t="s">
        <v>15</v>
      </c>
      <c r="CW26" s="254">
        <v>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/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313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313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313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313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313</v>
      </c>
      <c r="FT26" s="206" t="s">
        <v>10</v>
      </c>
      <c r="FU26" s="206" t="s">
        <v>15</v>
      </c>
      <c r="FV26" s="254">
        <v>495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7756.5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405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405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405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405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405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405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405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405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405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405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405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405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393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393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393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393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393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393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393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393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393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393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393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393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300</v>
      </c>
      <c r="B29" s="206" t="s">
        <v>10</v>
      </c>
      <c r="C29" s="206" t="s">
        <v>20</v>
      </c>
      <c r="D29" s="269">
        <f>U29+AK29+BA29+BQ29+CG29+CW29+DM29+EC29+ER29+FG29+FV29</f>
        <v>327292.29000000004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300</v>
      </c>
      <c r="S29" s="206" t="s">
        <v>10</v>
      </c>
      <c r="T29" s="206" t="s">
        <v>20</v>
      </c>
      <c r="U29" s="254">
        <v>216028.02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300</v>
      </c>
      <c r="AI29" s="206" t="s">
        <v>10</v>
      </c>
      <c r="AJ29" s="206" t="s">
        <v>20</v>
      </c>
      <c r="AK29" s="254">
        <v>88876.65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300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300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300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300</v>
      </c>
      <c r="CU29" s="206" t="s">
        <v>10</v>
      </c>
      <c r="CV29" s="206" t="s">
        <v>20</v>
      </c>
      <c r="CW29" s="254">
        <v>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300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300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300</v>
      </c>
      <c r="EP29" s="206" t="s">
        <v>10</v>
      </c>
      <c r="EQ29" s="206" t="s">
        <v>20</v>
      </c>
      <c r="ER29" s="254">
        <v>10.03</v>
      </c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300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300</v>
      </c>
      <c r="FT29" s="206" t="s">
        <v>10</v>
      </c>
      <c r="FU29" s="206" t="s">
        <v>20</v>
      </c>
      <c r="FV29" s="254">
        <v>22377.59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386</v>
      </c>
      <c r="B30" s="206" t="s">
        <v>10</v>
      </c>
      <c r="C30" s="206" t="s">
        <v>22</v>
      </c>
      <c r="D30" s="266">
        <f>D32+D73</f>
        <v>3016481.0700000003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2724355.13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279</v>
      </c>
      <c r="S30" s="206" t="s">
        <v>10</v>
      </c>
      <c r="T30" s="206" t="s">
        <v>22</v>
      </c>
      <c r="U30" s="250">
        <f>U32+U73</f>
        <v>1806052.9100000001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1618571.29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279</v>
      </c>
      <c r="AI30" s="206" t="s">
        <v>10</v>
      </c>
      <c r="AJ30" s="206" t="s">
        <v>22</v>
      </c>
      <c r="AK30" s="250">
        <f>AK32+AK73</f>
        <v>969444.8999999999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881719.6799999999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279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279</v>
      </c>
      <c r="BO30" s="206" t="s">
        <v>10</v>
      </c>
      <c r="BP30" s="206" t="s">
        <v>22</v>
      </c>
      <c r="BQ30" s="250">
        <f>BQ32+BQ73</f>
        <v>16950.36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16950.36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279</v>
      </c>
      <c r="CE30" s="206" t="s">
        <v>10</v>
      </c>
      <c r="CF30" s="206" t="s">
        <v>22</v>
      </c>
      <c r="CG30" s="250">
        <f>CG32+CG73</f>
        <v>1000.62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1000.62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279</v>
      </c>
      <c r="CU30" s="206" t="s">
        <v>10</v>
      </c>
      <c r="CV30" s="206" t="s">
        <v>22</v>
      </c>
      <c r="CW30" s="250">
        <f>CW32+CW73</f>
        <v>63298.9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63298.9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279</v>
      </c>
      <c r="DK30" s="206" t="s">
        <v>10</v>
      </c>
      <c r="DL30" s="206" t="s">
        <v>22</v>
      </c>
      <c r="DM30" s="250">
        <f>DM32+DM73</f>
        <v>1356.59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1356.59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279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279</v>
      </c>
      <c r="EP30" s="206" t="s">
        <v>10</v>
      </c>
      <c r="EQ30" s="206" t="s">
        <v>22</v>
      </c>
      <c r="ER30" s="250">
        <f>ER32+ER73</f>
        <v>10.03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279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279</v>
      </c>
      <c r="FT30" s="206" t="s">
        <v>10</v>
      </c>
      <c r="FU30" s="206" t="s">
        <v>22</v>
      </c>
      <c r="FV30" s="250">
        <f>FV32+FV73</f>
        <v>158366.76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141457.69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308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308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308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308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308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308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308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308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308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308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308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308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309</v>
      </c>
      <c r="B32" s="206" t="s">
        <v>314</v>
      </c>
      <c r="C32" s="206" t="s">
        <v>23</v>
      </c>
      <c r="D32" s="266">
        <f>D33+D38+D61+D64+D68+D72</f>
        <v>1356103.58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1257827.64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309</v>
      </c>
      <c r="S32" s="206" t="s">
        <v>314</v>
      </c>
      <c r="T32" s="206" t="s">
        <v>23</v>
      </c>
      <c r="U32" s="250">
        <f>U33+U38+U61+U64+U68+U72</f>
        <v>516665.16000000003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435533.54000000004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309</v>
      </c>
      <c r="AI32" s="206" t="s">
        <v>314</v>
      </c>
      <c r="AJ32" s="206" t="s">
        <v>23</v>
      </c>
      <c r="AK32" s="250">
        <f>AK33+AK38+AK61+AK64+AK68+AK72</f>
        <v>790595.1799999999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разносить'!AX8</f>
        <v>790369.96</v>
      </c>
      <c r="AR32" s="251">
        <f>'ф 4,2 - разносить'!AY8</f>
        <v>0</v>
      </c>
      <c r="AS32" s="250">
        <v>0</v>
      </c>
      <c r="AT32" s="251">
        <f>'ф 4,2 - разносить'!AY8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309</v>
      </c>
      <c r="AY32" s="206" t="s">
        <v>314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309</v>
      </c>
      <c r="BO32" s="206" t="s">
        <v>314</v>
      </c>
      <c r="BP32" s="206" t="s">
        <v>23</v>
      </c>
      <c r="BQ32" s="250">
        <f>BQ33+BQ38+BQ61+BQ64+BQ68+BQ72</f>
        <v>14100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разносить'!BD8</f>
        <v>14100</v>
      </c>
      <c r="BX32" s="251" t="e">
        <f>#REF!+#REF!</f>
        <v>#REF!</v>
      </c>
      <c r="BY32" s="250">
        <v>0</v>
      </c>
      <c r="BZ32" s="251">
        <f>'ф 4,2 - разносить'!BE8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309</v>
      </c>
      <c r="CE32" s="206" t="s">
        <v>314</v>
      </c>
      <c r="CF32" s="206" t="s">
        <v>23</v>
      </c>
      <c r="CG32" s="250">
        <f>CG33+CG38+CG61+CG64+CG68+CG72</f>
        <v>1000.62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1000.62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309</v>
      </c>
      <c r="CU32" s="206" t="s">
        <v>314</v>
      </c>
      <c r="CV32" s="206" t="s">
        <v>23</v>
      </c>
      <c r="CW32" s="250">
        <f>CW33+CW38+CW61+CW64+CW68+CW72</f>
        <v>1270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1270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309</v>
      </c>
      <c r="DK32" s="206" t="s">
        <v>314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309</v>
      </c>
      <c r="EA32" s="206" t="s">
        <v>314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309</v>
      </c>
      <c r="EP32" s="206" t="s">
        <v>314</v>
      </c>
      <c r="EQ32" s="206" t="s">
        <v>23</v>
      </c>
      <c r="ER32" s="250">
        <f>ER33+ER38+ER61+ER64+ER68+ER72</f>
        <v>10.03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309</v>
      </c>
      <c r="FE32" s="206" t="s">
        <v>314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309</v>
      </c>
      <c r="FT32" s="206" t="s">
        <v>314</v>
      </c>
      <c r="FU32" s="206" t="s">
        <v>23</v>
      </c>
      <c r="FV32" s="250">
        <f>FV33+FV38+FV61+FV64+FV68+FV72</f>
        <v>32462.59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15553.52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315</v>
      </c>
      <c r="B33" s="206" t="s">
        <v>316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315</v>
      </c>
      <c r="S33" s="206" t="s">
        <v>316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315</v>
      </c>
      <c r="AI33" s="206" t="s">
        <v>316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315</v>
      </c>
      <c r="AY33" s="206" t="s">
        <v>316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315</v>
      </c>
      <c r="BO33" s="206" t="s">
        <v>316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315</v>
      </c>
      <c r="CE33" s="206" t="s">
        <v>316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315</v>
      </c>
      <c r="CU33" s="206" t="s">
        <v>316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315</v>
      </c>
      <c r="DK33" s="206" t="s">
        <v>316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315</v>
      </c>
      <c r="EA33" s="206" t="s">
        <v>316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315</v>
      </c>
      <c r="EP33" s="206" t="s">
        <v>316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315</v>
      </c>
      <c r="FE33" s="206" t="s">
        <v>316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315</v>
      </c>
      <c r="FT33" s="206" t="s">
        <v>316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317</v>
      </c>
      <c r="B34" s="214" t="s">
        <v>333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разносить'!CQ10</f>
        <v>0</v>
      </c>
      <c r="K34" s="272">
        <f>'ф 4,2 - разносить'!CR10</f>
        <v>0</v>
      </c>
      <c r="L34" s="272">
        <f>'ф 4,2 - разносить'!CS10</f>
        <v>0</v>
      </c>
      <c r="M34" s="272">
        <f>'ф 4,2 - разносить'!CR10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317</v>
      </c>
      <c r="S34" s="214" t="s">
        <v>333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317</v>
      </c>
      <c r="AI34" s="214" t="s">
        <v>333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317</v>
      </c>
      <c r="AY34" s="214" t="s">
        <v>333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317</v>
      </c>
      <c r="BO34" s="214" t="s">
        <v>333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317</v>
      </c>
      <c r="CE34" s="214" t="s">
        <v>333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317</v>
      </c>
      <c r="CU34" s="214" t="s">
        <v>333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317</v>
      </c>
      <c r="DK34" s="214" t="s">
        <v>333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317</v>
      </c>
      <c r="EA34" s="214" t="s">
        <v>333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317</v>
      </c>
      <c r="EP34" s="214" t="s">
        <v>333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317</v>
      </c>
      <c r="FE34" s="214" t="s">
        <v>333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317</v>
      </c>
      <c r="FT34" s="214" t="s">
        <v>333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334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334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334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разносить'!AX11</f>
        <v>0</v>
      </c>
      <c r="AR35" s="255">
        <f>'ф 4,2 - разносить'!AY11</f>
        <v>0</v>
      </c>
      <c r="AS35" s="255">
        <v>0</v>
      </c>
      <c r="AT35" s="255">
        <f>'ф 4,2 - разносить'!AY11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334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разносить'!BA11</f>
        <v>0</v>
      </c>
      <c r="BH35" s="255" t="e">
        <f>#REF!+#REF!</f>
        <v>#REF!</v>
      </c>
      <c r="BI35" s="255">
        <v>0</v>
      </c>
      <c r="BJ35" s="255">
        <f>'ф 4,2 - разносить'!BB11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334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разносить'!BD11</f>
        <v>0</v>
      </c>
      <c r="BX35" s="255" t="e">
        <f>#REF!+#REF!</f>
        <v>#REF!</v>
      </c>
      <c r="BY35" s="255">
        <v>0</v>
      </c>
      <c r="BZ35" s="255">
        <f>'ф 4,2 - разносить'!BE11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334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разносить'!BJ11</f>
        <v>0</v>
      </c>
      <c r="CN35" s="255" t="e">
        <f>#REF!+#REF!</f>
        <v>#REF!</v>
      </c>
      <c r="CO35" s="255">
        <v>0</v>
      </c>
      <c r="CP35" s="255">
        <f>'ф 4,2 - разносить'!BK11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334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разносить'!BG11</f>
        <v>0</v>
      </c>
      <c r="DD35" s="255">
        <f>'ф 4,2 - разносить'!DJ11</f>
        <v>0</v>
      </c>
      <c r="DE35" s="255">
        <v>0</v>
      </c>
      <c r="DF35" s="256">
        <f>'ф 4,2 - разносить'!BH11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334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разносить'!BM11</f>
        <v>0</v>
      </c>
      <c r="DT35" s="255"/>
      <c r="DU35" s="255">
        <v>0</v>
      </c>
      <c r="DV35" s="256">
        <f>'ф 4,2 - разносить'!BN11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334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разносить'!CK11</f>
        <v>0</v>
      </c>
      <c r="EJ35" s="255">
        <f>'ф 4,2 - разносить'!CL11</f>
        <v>0</v>
      </c>
      <c r="EK35" s="255">
        <v>0</v>
      </c>
      <c r="EL35" s="255">
        <f>'ф 4,2 - разносить'!CL11</f>
        <v>0</v>
      </c>
      <c r="EM35" s="261" t="s">
        <v>10</v>
      </c>
      <c r="EN35" s="261" t="s">
        <v>10</v>
      </c>
      <c r="EO35" s="207" t="s">
        <v>18</v>
      </c>
      <c r="EP35" s="205" t="s">
        <v>334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разносить'!CN11</f>
        <v>0</v>
      </c>
      <c r="EY35" s="255">
        <f>'ф 4,2 - разносить'!DA11</f>
        <v>0</v>
      </c>
      <c r="EZ35" s="255">
        <v>0</v>
      </c>
      <c r="FA35" s="255">
        <f>'ф 4,2 - разносить'!DA11</f>
        <v>0</v>
      </c>
      <c r="FB35" s="261" t="s">
        <v>10</v>
      </c>
      <c r="FC35" s="261" t="s">
        <v>10</v>
      </c>
      <c r="FD35" s="207" t="s">
        <v>18</v>
      </c>
      <c r="FE35" s="205" t="s">
        <v>334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разносить'!CZ11</f>
        <v>0</v>
      </c>
      <c r="FN35" s="255">
        <f>'ф 4,2 - разносить'!DM11</f>
        <v>0</v>
      </c>
      <c r="FO35" s="255">
        <v>0</v>
      </c>
      <c r="FP35" s="255">
        <f>'ф 4,2 - разносить'!DM11</f>
        <v>0</v>
      </c>
      <c r="FQ35" s="261" t="s">
        <v>10</v>
      </c>
      <c r="FR35" s="261" t="s">
        <v>10</v>
      </c>
      <c r="FS35" s="207" t="s">
        <v>18</v>
      </c>
      <c r="FT35" s="205" t="s">
        <v>334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разносить'!CH11</f>
        <v>0</v>
      </c>
      <c r="GC35" s="255">
        <v>0</v>
      </c>
      <c r="GD35" s="255">
        <f>'ф 4,2 - разносить'!CI11</f>
        <v>0</v>
      </c>
      <c r="GE35" s="261" t="s">
        <v>10</v>
      </c>
      <c r="GF35" s="261" t="s">
        <v>10</v>
      </c>
    </row>
    <row r="36" spans="1:188" ht="18.75" customHeight="1">
      <c r="A36" s="207" t="s">
        <v>381</v>
      </c>
      <c r="B36" s="205" t="s">
        <v>335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разносить'!CQ12</f>
        <v>0</v>
      </c>
      <c r="K36" s="270">
        <f>'ф 4,2 - разносить'!CR12</f>
        <v>0</v>
      </c>
      <c r="L36" s="270">
        <f>'ф 4,2 - разносить'!CS12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381</v>
      </c>
      <c r="S36" s="205" t="s">
        <v>335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381</v>
      </c>
      <c r="AI36" s="205" t="s">
        <v>335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разносить'!AX12</f>
        <v>0</v>
      </c>
      <c r="AR36" s="255">
        <f>'ф 4,2 - разносить'!AY12</f>
        <v>0</v>
      </c>
      <c r="AS36" s="255">
        <v>0</v>
      </c>
      <c r="AT36" s="255">
        <f>'ф 4,2 - разносить'!AY12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381</v>
      </c>
      <c r="AY36" s="205" t="s">
        <v>335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разносить'!BA12</f>
        <v>0</v>
      </c>
      <c r="BH36" s="255" t="e">
        <f>#REF!+#REF!</f>
        <v>#REF!</v>
      </c>
      <c r="BI36" s="255">
        <v>0</v>
      </c>
      <c r="BJ36" s="255">
        <f>'ф 4,2 - разносить'!BB12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381</v>
      </c>
      <c r="BO36" s="205" t="s">
        <v>335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разносить'!BD12</f>
        <v>0</v>
      </c>
      <c r="BX36" s="255" t="e">
        <f>#REF!+#REF!</f>
        <v>#REF!</v>
      </c>
      <c r="BY36" s="255">
        <v>0</v>
      </c>
      <c r="BZ36" s="255">
        <f>'ф 4,2 - разносить'!BE12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381</v>
      </c>
      <c r="CE36" s="205" t="s">
        <v>335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разносить'!BJ12</f>
        <v>0</v>
      </c>
      <c r="CN36" s="255" t="e">
        <f>#REF!+#REF!</f>
        <v>#REF!</v>
      </c>
      <c r="CO36" s="255">
        <v>0</v>
      </c>
      <c r="CP36" s="255">
        <f>'ф 4,2 - разносить'!BK12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381</v>
      </c>
      <c r="CU36" s="205" t="s">
        <v>335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разносить'!BG12</f>
        <v>0</v>
      </c>
      <c r="DD36" s="255">
        <f>'ф 4,2 - разносить'!DJ12</f>
        <v>0</v>
      </c>
      <c r="DE36" s="255">
        <v>0</v>
      </c>
      <c r="DF36" s="256">
        <f>'ф 4,2 - разносить'!BH12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381</v>
      </c>
      <c r="DK36" s="205" t="s">
        <v>335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разносить'!BM12</f>
        <v>0</v>
      </c>
      <c r="DT36" s="255"/>
      <c r="DU36" s="255">
        <v>0</v>
      </c>
      <c r="DV36" s="256">
        <f>'ф 4,2 - разносить'!BN12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381</v>
      </c>
      <c r="EA36" s="205" t="s">
        <v>335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разносить'!CK12</f>
        <v>0</v>
      </c>
      <c r="EJ36" s="255">
        <f>'ф 4,2 - разносить'!CL12</f>
        <v>0</v>
      </c>
      <c r="EK36" s="255">
        <v>0</v>
      </c>
      <c r="EL36" s="255">
        <f>'ф 4,2 - разносить'!CL16</f>
        <v>0</v>
      </c>
      <c r="EM36" s="261" t="s">
        <v>10</v>
      </c>
      <c r="EN36" s="261" t="s">
        <v>10</v>
      </c>
      <c r="EO36" s="207" t="s">
        <v>381</v>
      </c>
      <c r="EP36" s="205" t="s">
        <v>335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разносить'!CZ12</f>
        <v>0</v>
      </c>
      <c r="EY36" s="255">
        <f>'ф 4,2 - разносить'!DA12</f>
        <v>0</v>
      </c>
      <c r="EZ36" s="255">
        <v>0</v>
      </c>
      <c r="FA36" s="255">
        <f>'ф 4,2 - разносить'!DA16</f>
        <v>0</v>
      </c>
      <c r="FB36" s="261" t="s">
        <v>10</v>
      </c>
      <c r="FC36" s="261" t="s">
        <v>10</v>
      </c>
      <c r="FD36" s="207" t="s">
        <v>381</v>
      </c>
      <c r="FE36" s="205" t="s">
        <v>335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разносить'!DL12</f>
        <v>0</v>
      </c>
      <c r="FN36" s="255">
        <f>'ф 4,2 - разносить'!DM12</f>
        <v>0</v>
      </c>
      <c r="FO36" s="255">
        <v>0</v>
      </c>
      <c r="FP36" s="255">
        <f>'ф 4,2 - разносить'!DM16</f>
        <v>0</v>
      </c>
      <c r="FQ36" s="261" t="s">
        <v>10</v>
      </c>
      <c r="FR36" s="261" t="s">
        <v>10</v>
      </c>
      <c r="FS36" s="207" t="s">
        <v>381</v>
      </c>
      <c r="FT36" s="205" t="s">
        <v>335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разносить'!DX12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318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318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318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разносить'!AX13</f>
        <v>0</v>
      </c>
      <c r="AR37" s="258">
        <f>'ф 4,2 - разносить'!AY13</f>
        <v>0</v>
      </c>
      <c r="AS37" s="258">
        <v>0</v>
      </c>
      <c r="AT37" s="258">
        <f>'ф 4,2 - разносить'!AY13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318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разносить'!BA13</f>
        <v>0</v>
      </c>
      <c r="BH37" s="258" t="e">
        <f>#REF!+#REF!</f>
        <v>#REF!</v>
      </c>
      <c r="BI37" s="258">
        <v>0</v>
      </c>
      <c r="BJ37" s="258">
        <f>'ф 4,2 - разносить'!BB13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318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разносить'!BD13</f>
        <v>0</v>
      </c>
      <c r="BX37" s="258" t="e">
        <f>#REF!+#REF!</f>
        <v>#REF!</v>
      </c>
      <c r="BY37" s="258">
        <v>0</v>
      </c>
      <c r="BZ37" s="258">
        <f>'ф 4,2 - разносить'!BE13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318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разносить'!BJ13</f>
        <v>0</v>
      </c>
      <c r="CN37" s="258" t="e">
        <f>#REF!+#REF!</f>
        <v>#REF!</v>
      </c>
      <c r="CO37" s="258">
        <v>0</v>
      </c>
      <c r="CP37" s="258">
        <f>'ф 4,2 - разносить'!BK13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318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разносить'!BG13</f>
        <v>0</v>
      </c>
      <c r="DD37" s="258">
        <f>'ф 4,2 - разносить'!DJ13</f>
        <v>0</v>
      </c>
      <c r="DE37" s="258">
        <v>0</v>
      </c>
      <c r="DF37" s="259">
        <f>'ф 4,2 - разносить'!BH13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318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разносить'!BM13</f>
        <v>0</v>
      </c>
      <c r="DT37" s="258"/>
      <c r="DU37" s="258">
        <v>0</v>
      </c>
      <c r="DV37" s="259">
        <f>'ф 4,2 - разносить'!BN13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318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разносить'!CK13</f>
        <v>0</v>
      </c>
      <c r="EJ37" s="255">
        <f>'ф 4,2 - разносить'!CL13</f>
        <v>0</v>
      </c>
      <c r="EK37" s="258">
        <v>0</v>
      </c>
      <c r="EL37" s="255">
        <f>'ф 4,2 - разносить'!CL13</f>
        <v>0</v>
      </c>
      <c r="EM37" s="260" t="s">
        <v>10</v>
      </c>
      <c r="EN37" s="260" t="s">
        <v>10</v>
      </c>
      <c r="EO37" s="213" t="s">
        <v>318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разносить'!CN13</f>
        <v>0</v>
      </c>
      <c r="EY37" s="258">
        <f>'ф 4,2 - разносить'!CO13</f>
        <v>0</v>
      </c>
      <c r="EZ37" s="258">
        <v>0</v>
      </c>
      <c r="FA37" s="258">
        <f>'ф 4,2 - разносить'!CO13</f>
        <v>0</v>
      </c>
      <c r="FB37" s="260" t="s">
        <v>10</v>
      </c>
      <c r="FC37" s="260" t="s">
        <v>10</v>
      </c>
      <c r="FD37" s="213" t="s">
        <v>318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разносить'!CZ13</f>
        <v>0</v>
      </c>
      <c r="FN37" s="258">
        <f>'ф 4,2 - разносить'!DA13</f>
        <v>0</v>
      </c>
      <c r="FO37" s="258">
        <v>0</v>
      </c>
      <c r="FP37" s="258">
        <f>'ф 4,2 - разносить'!DA13</f>
        <v>0</v>
      </c>
      <c r="FQ37" s="260" t="s">
        <v>10</v>
      </c>
      <c r="FR37" s="260" t="s">
        <v>10</v>
      </c>
      <c r="FS37" s="213" t="s">
        <v>318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разносить'!CH13</f>
        <v>0</v>
      </c>
      <c r="GC37" s="258">
        <v>0</v>
      </c>
      <c r="GD37" s="258">
        <f>'ф 4,2 - разносить'!CI13</f>
        <v>0</v>
      </c>
      <c r="GE37" s="260" t="s">
        <v>10</v>
      </c>
      <c r="GF37" s="260" t="s">
        <v>10</v>
      </c>
    </row>
    <row r="38" spans="1:188" ht="17.25" customHeight="1">
      <c r="A38" s="212" t="s">
        <v>319</v>
      </c>
      <c r="B38" s="206" t="s">
        <v>222</v>
      </c>
      <c r="C38" s="206" t="s">
        <v>74</v>
      </c>
      <c r="D38" s="263">
        <f>D39+D40+D41+D42+D48+D49+D50+D58</f>
        <v>1332803.58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1256296.16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319</v>
      </c>
      <c r="S38" s="206" t="s">
        <v>222</v>
      </c>
      <c r="T38" s="206" t="s">
        <v>74</v>
      </c>
      <c r="U38" s="257">
        <f>U39+U40+U41+U42+U48+U49+U50+U58</f>
        <v>507665.16000000003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435097.14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319</v>
      </c>
      <c r="AI38" s="206" t="s">
        <v>222</v>
      </c>
      <c r="AJ38" s="206" t="s">
        <v>74</v>
      </c>
      <c r="AK38" s="334">
        <f>AK39+AK40+AK41+AK42+AK48+AK49+AK50+AK58</f>
        <v>790295.1799999999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790294.8799999999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319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319</v>
      </c>
      <c r="BO38" s="206" t="s">
        <v>222</v>
      </c>
      <c r="BP38" s="206" t="s">
        <v>74</v>
      </c>
      <c r="BQ38" s="257">
        <f>BQ39+BQ40+BQ41+BQ42+BQ48+BQ49+BQ50+BQ58</f>
        <v>14100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14100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319</v>
      </c>
      <c r="CE38" s="206" t="s">
        <v>222</v>
      </c>
      <c r="CF38" s="206" t="s">
        <v>74</v>
      </c>
      <c r="CG38" s="257">
        <f>CG39+CG40+CG41+CG42+CG48+CG49+CG50+CG58</f>
        <v>1000.62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1000.62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319</v>
      </c>
      <c r="CU38" s="206" t="s">
        <v>222</v>
      </c>
      <c r="CV38" s="206" t="s">
        <v>74</v>
      </c>
      <c r="CW38" s="257">
        <f>CW39+CW40+CW41+CW42+CW48+CW49+CW50+CW58</f>
        <v>1270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1270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319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319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319</v>
      </c>
      <c r="EP38" s="206" t="s">
        <v>222</v>
      </c>
      <c r="EQ38" s="206" t="s">
        <v>74</v>
      </c>
      <c r="ER38" s="257">
        <f>ER39+ER40+ER41+ER42+ER48+ER49+ER50+ER58</f>
        <v>10.03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319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319</v>
      </c>
      <c r="FT38" s="206" t="s">
        <v>222</v>
      </c>
      <c r="FU38" s="206" t="s">
        <v>74</v>
      </c>
      <c r="FV38" s="257">
        <f>FV39+FV40+FV41+FV42+FV48+FV49+FV50+FV58</f>
        <v>18462.59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14533.52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320</v>
      </c>
      <c r="C39" s="214" t="s">
        <v>169</v>
      </c>
      <c r="D39" s="269">
        <f>U39+AK39+BA39+BQ39+CG39+CW39+DM39+EC39+ER39+FG39+FV39</f>
        <v>1193847.6800000002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1160605.8800000001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320</v>
      </c>
      <c r="T39" s="214" t="s">
        <v>169</v>
      </c>
      <c r="U39" s="254">
        <v>389261.96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359833.94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320</v>
      </c>
      <c r="AJ39" s="214" t="s">
        <v>169</v>
      </c>
      <c r="AK39" s="254">
        <v>771368.1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разносить'!AX15</f>
        <v>771367.7999999999</v>
      </c>
      <c r="AR39" s="255">
        <f>'ф 4,2 - разносить'!AY15</f>
        <v>0</v>
      </c>
      <c r="AS39" s="255">
        <v>0</v>
      </c>
      <c r="AT39" s="255">
        <f>'ф 4,2 - разносить'!AY15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320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разносить'!BA15</f>
        <v>0</v>
      </c>
      <c r="BH39" s="255" t="e">
        <f>#REF!+#REF!</f>
        <v>#REF!</v>
      </c>
      <c r="BI39" s="255">
        <v>0</v>
      </c>
      <c r="BJ39" s="255">
        <f>'ф 4,2 - разносить'!BB15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320</v>
      </c>
      <c r="BP39" s="214" t="s">
        <v>169</v>
      </c>
      <c r="BQ39" s="254">
        <v>14100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разносить'!BD15</f>
        <v>14100</v>
      </c>
      <c r="BX39" s="255" t="e">
        <f>#REF!+#REF!</f>
        <v>#REF!</v>
      </c>
      <c r="BY39" s="255">
        <v>0</v>
      </c>
      <c r="BZ39" s="255">
        <f>'ф 4,2 - разносить'!BE15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320</v>
      </c>
      <c r="CF39" s="214" t="s">
        <v>169</v>
      </c>
      <c r="CG39" s="254">
        <v>1000.62</v>
      </c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разносить'!BJ15</f>
        <v>1000.62</v>
      </c>
      <c r="CN39" s="255" t="e">
        <f>#REF!+#REF!</f>
        <v>#REF!</v>
      </c>
      <c r="CO39" s="255">
        <v>0</v>
      </c>
      <c r="CP39" s="255">
        <f>'ф 4,2 - разносить'!BK15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320</v>
      </c>
      <c r="CV39" s="214" t="s">
        <v>169</v>
      </c>
      <c r="CW39" s="254">
        <v>1270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разносить'!BG15</f>
        <v>1270</v>
      </c>
      <c r="DD39" s="255">
        <f>'ф 4,2 - разносить'!DJ15</f>
        <v>0</v>
      </c>
      <c r="DE39" s="255">
        <v>0</v>
      </c>
      <c r="DF39" s="256">
        <f>'ф 4,2 - разносить'!BH15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320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разносить'!BM15</f>
        <v>0</v>
      </c>
      <c r="DT39" s="255"/>
      <c r="DU39" s="255">
        <v>0</v>
      </c>
      <c r="DV39" s="256">
        <f>'ф 4,2 - разносить'!BN15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320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разносить'!CK15</f>
        <v>0</v>
      </c>
      <c r="EJ39" s="255">
        <f>'ф 4,2 - разносить'!CL15</f>
        <v>0</v>
      </c>
      <c r="EK39" s="255">
        <v>0</v>
      </c>
      <c r="EL39" s="255">
        <f>'ф 4,2 - разносить'!CL15</f>
        <v>0</v>
      </c>
      <c r="EM39" s="261" t="s">
        <v>10</v>
      </c>
      <c r="EN39" s="261" t="s">
        <v>10</v>
      </c>
      <c r="EO39" s="213" t="s">
        <v>26</v>
      </c>
      <c r="EP39" s="214" t="s">
        <v>320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разносить'!CN15</f>
        <v>0</v>
      </c>
      <c r="EY39" s="255">
        <f>'ф 4,2 - разносить'!DA15</f>
        <v>0</v>
      </c>
      <c r="EZ39" s="255">
        <v>0</v>
      </c>
      <c r="FA39" s="255">
        <f>'ф 4,2 - разносить'!CO15</f>
        <v>0</v>
      </c>
      <c r="FB39" s="261" t="s">
        <v>10</v>
      </c>
      <c r="FC39" s="261" t="s">
        <v>10</v>
      </c>
      <c r="FD39" s="213" t="s">
        <v>26</v>
      </c>
      <c r="FE39" s="214" t="s">
        <v>320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320</v>
      </c>
      <c r="FU39" s="214" t="s">
        <v>169</v>
      </c>
      <c r="FV39" s="254">
        <v>16847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разносить'!CH15</f>
        <v>13033.52</v>
      </c>
      <c r="GC39" s="255">
        <v>0</v>
      </c>
      <c r="GD39" s="255">
        <f>'ф 4,2 - разносить'!CI15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321</v>
      </c>
      <c r="C40" s="214" t="s">
        <v>170</v>
      </c>
      <c r="D40" s="269">
        <f aca="true" t="shared" si="0" ref="D40:D72">U40+AK40+BA40+BQ40+CG40+CW40+DM40+EC40+ER40+FG40+FV40</f>
        <v>8038.469999999999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2038.4699999999998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321</v>
      </c>
      <c r="T40" s="214" t="s">
        <v>170</v>
      </c>
      <c r="U40" s="254">
        <v>6245.62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245.62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321</v>
      </c>
      <c r="AJ40" s="214" t="s">
        <v>170</v>
      </c>
      <c r="AK40" s="254">
        <v>1792.85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разносить'!AX16</f>
        <v>1792.85</v>
      </c>
      <c r="AR40" s="255">
        <f>'ф 4,2 - разносить'!AY16</f>
        <v>0</v>
      </c>
      <c r="AS40" s="255">
        <v>0</v>
      </c>
      <c r="AT40" s="255">
        <f>'ф 4,2 - разносить'!AY16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321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разносить'!BA16</f>
        <v>0</v>
      </c>
      <c r="BH40" s="255" t="e">
        <f>#REF!+#REF!</f>
        <v>#REF!</v>
      </c>
      <c r="BI40" s="255">
        <v>0</v>
      </c>
      <c r="BJ40" s="255">
        <f>'ф 4,2 - разносить'!BB16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321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разносить'!BD16</f>
        <v>0</v>
      </c>
      <c r="BX40" s="255" t="e">
        <f>#REF!+#REF!</f>
        <v>#REF!</v>
      </c>
      <c r="BY40" s="255">
        <v>0</v>
      </c>
      <c r="BZ40" s="255">
        <f>'ф 4,2 - разносить'!BE16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321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разносить'!BJ16</f>
        <v>0</v>
      </c>
      <c r="CN40" s="255" t="e">
        <f>#REF!+#REF!</f>
        <v>#REF!</v>
      </c>
      <c r="CO40" s="255">
        <v>0</v>
      </c>
      <c r="CP40" s="255">
        <f>'ф 4,2 - разносить'!BK16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321</v>
      </c>
      <c r="CV40" s="214" t="s">
        <v>170</v>
      </c>
      <c r="CW40" s="254">
        <v>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разносить'!BG16</f>
        <v>0</v>
      </c>
      <c r="DD40" s="255">
        <f>'ф 4,2 - разносить'!DJ16</f>
        <v>0</v>
      </c>
      <c r="DE40" s="255">
        <v>0</v>
      </c>
      <c r="DF40" s="256">
        <f>'ф 4,2 - разносить'!BH16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321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разносить'!BM16</f>
        <v>0</v>
      </c>
      <c r="DT40" s="255"/>
      <c r="DU40" s="255">
        <v>0</v>
      </c>
      <c r="DV40" s="256">
        <f>'ф 4,2 - разносить'!BN16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321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разносить'!CK16</f>
        <v>0</v>
      </c>
      <c r="EJ40" s="255">
        <f>'ф 4,2 - разносить'!CL16</f>
        <v>0</v>
      </c>
      <c r="EK40" s="255">
        <v>0</v>
      </c>
      <c r="EL40" s="255">
        <f>'ф 4,2 - разносить'!CL16</f>
        <v>0</v>
      </c>
      <c r="EM40" s="261" t="s">
        <v>10</v>
      </c>
      <c r="EN40" s="261" t="s">
        <v>10</v>
      </c>
      <c r="EO40" s="213" t="s">
        <v>27</v>
      </c>
      <c r="EP40" s="214" t="s">
        <v>321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разносить'!CN16</f>
        <v>0</v>
      </c>
      <c r="EY40" s="255">
        <f>'ф 4,2 - разносить'!DA16</f>
        <v>0</v>
      </c>
      <c r="EZ40" s="255">
        <v>0</v>
      </c>
      <c r="FA40" s="255">
        <f>'ф 4,2 - разносить'!CO16</f>
        <v>0</v>
      </c>
      <c r="FB40" s="261" t="s">
        <v>10</v>
      </c>
      <c r="FC40" s="261" t="s">
        <v>10</v>
      </c>
      <c r="FD40" s="213" t="s">
        <v>27</v>
      </c>
      <c r="FE40" s="214" t="s">
        <v>321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разносить'!CZ16</f>
        <v>0</v>
      </c>
      <c r="FN40" s="255">
        <f>'ф 4,2 - разносить'!DM16</f>
        <v>0</v>
      </c>
      <c r="FO40" s="255">
        <v>0</v>
      </c>
      <c r="FP40" s="255">
        <f>'ф 4,2 - разносить'!DA16</f>
        <v>0</v>
      </c>
      <c r="FQ40" s="261" t="s">
        <v>10</v>
      </c>
      <c r="FR40" s="261" t="s">
        <v>10</v>
      </c>
      <c r="FS40" s="213" t="s">
        <v>27</v>
      </c>
      <c r="FT40" s="214" t="s">
        <v>321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разносить'!CH16</f>
        <v>0</v>
      </c>
      <c r="GC40" s="255">
        <v>0</v>
      </c>
      <c r="GD40" s="255">
        <f>'ф 4,2 - разносить'!CI16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322</v>
      </c>
      <c r="C41" s="214" t="s">
        <v>171</v>
      </c>
      <c r="D41" s="269">
        <f t="shared" si="0"/>
        <v>64958.4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64958.4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322</v>
      </c>
      <c r="T41" s="214" t="s">
        <v>171</v>
      </c>
      <c r="U41" s="254">
        <v>64958.4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64958.4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322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разносить'!AX17</f>
        <v>0</v>
      </c>
      <c r="AR41" s="255">
        <f>'ф 4,2 - разносить'!AY17</f>
        <v>0</v>
      </c>
      <c r="AS41" s="255">
        <v>0</v>
      </c>
      <c r="AT41" s="255">
        <f>'ф 4,2 - разносить'!AY17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322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разносить'!BA17</f>
        <v>0</v>
      </c>
      <c r="BH41" s="255" t="e">
        <f>#REF!+#REF!</f>
        <v>#REF!</v>
      </c>
      <c r="BI41" s="255">
        <v>0</v>
      </c>
      <c r="BJ41" s="255">
        <f>'ф 4,2 - разносить'!BB17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322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разносить'!BD17</f>
        <v>0</v>
      </c>
      <c r="BX41" s="255" t="e">
        <f>#REF!+#REF!</f>
        <v>#REF!</v>
      </c>
      <c r="BY41" s="255">
        <v>0</v>
      </c>
      <c r="BZ41" s="255">
        <f>'ф 4,2 - разносить'!BE17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322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разносить'!BJ17</f>
        <v>0</v>
      </c>
      <c r="CN41" s="255" t="e">
        <f>#REF!+#REF!</f>
        <v>#REF!</v>
      </c>
      <c r="CO41" s="255">
        <v>0</v>
      </c>
      <c r="CP41" s="255">
        <f>'ф 4,2 - разносить'!BK17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322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разносить'!BG17</f>
        <v>0</v>
      </c>
      <c r="DD41" s="255">
        <f>'ф 4,2 - разносить'!DJ17</f>
        <v>0</v>
      </c>
      <c r="DE41" s="255">
        <v>0</v>
      </c>
      <c r="DF41" s="256">
        <f>'ф 4,2 - разносить'!BH17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322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разносить'!BM17</f>
        <v>0</v>
      </c>
      <c r="DT41" s="255"/>
      <c r="DU41" s="255">
        <v>0</v>
      </c>
      <c r="DV41" s="256">
        <f>'ф 4,2 - разносить'!BN17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322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разносить'!CK17</f>
        <v>0</v>
      </c>
      <c r="EJ41" s="255">
        <f>'ф 4,2 - разносить'!CL17</f>
        <v>0</v>
      </c>
      <c r="EK41" s="255">
        <v>0</v>
      </c>
      <c r="EL41" s="255">
        <f>'ф 4,2 - разносить'!CL17</f>
        <v>0</v>
      </c>
      <c r="EM41" s="261" t="s">
        <v>10</v>
      </c>
      <c r="EN41" s="261" t="s">
        <v>10</v>
      </c>
      <c r="EO41" s="213" t="s">
        <v>28</v>
      </c>
      <c r="EP41" s="214" t="s">
        <v>322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разносить'!CN17</f>
        <v>0</v>
      </c>
      <c r="EY41" s="255">
        <f>'ф 4,2 - разносить'!DA17</f>
        <v>0</v>
      </c>
      <c r="EZ41" s="255">
        <v>0</v>
      </c>
      <c r="FA41" s="255">
        <f>'ф 4,2 - разносить'!CO17</f>
        <v>0</v>
      </c>
      <c r="FB41" s="261" t="s">
        <v>10</v>
      </c>
      <c r="FC41" s="261" t="s">
        <v>10</v>
      </c>
      <c r="FD41" s="213" t="s">
        <v>28</v>
      </c>
      <c r="FE41" s="214" t="s">
        <v>322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разносить'!CZ17</f>
        <v>0</v>
      </c>
      <c r="FN41" s="255">
        <f>'ф 4,2 - разносить'!DM17</f>
        <v>0</v>
      </c>
      <c r="FO41" s="255">
        <v>0</v>
      </c>
      <c r="FP41" s="255">
        <f>'ф 4,2 - разносить'!DA17</f>
        <v>0</v>
      </c>
      <c r="FQ41" s="261" t="s">
        <v>10</v>
      </c>
      <c r="FR41" s="261" t="s">
        <v>10</v>
      </c>
      <c r="FS41" s="213" t="s">
        <v>28</v>
      </c>
      <c r="FT41" s="214" t="s">
        <v>322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разносить'!CH17</f>
        <v>0</v>
      </c>
      <c r="GC41" s="255">
        <v>0</v>
      </c>
      <c r="GD41" s="255">
        <f>'ф 4,2 - разносить'!CI17</f>
        <v>0</v>
      </c>
      <c r="GE41" s="261" t="s">
        <v>10</v>
      </c>
      <c r="GF41" s="261" t="s">
        <v>10</v>
      </c>
    </row>
    <row r="42" spans="1:188" ht="18.75" customHeight="1">
      <c r="A42" s="213" t="s">
        <v>280</v>
      </c>
      <c r="B42" s="214" t="s">
        <v>323</v>
      </c>
      <c r="C42" s="214" t="s">
        <v>172</v>
      </c>
      <c r="D42" s="269">
        <f t="shared" si="0"/>
        <v>39719.03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24593.41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280</v>
      </c>
      <c r="S42" s="214" t="s">
        <v>323</v>
      </c>
      <c r="T42" s="214" t="s">
        <v>172</v>
      </c>
      <c r="U42" s="254">
        <v>21899.18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6899.18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280</v>
      </c>
      <c r="AI42" s="214" t="s">
        <v>323</v>
      </c>
      <c r="AJ42" s="214" t="s">
        <v>172</v>
      </c>
      <c r="AK42" s="254">
        <v>16194.23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разносить'!AX18</f>
        <v>16194.23</v>
      </c>
      <c r="AR42" s="255">
        <f>'ф 4,2 - разносить'!AY18</f>
        <v>0</v>
      </c>
      <c r="AS42" s="255">
        <v>0</v>
      </c>
      <c r="AT42" s="255">
        <f>'ф 4,2 - разносить'!AY18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280</v>
      </c>
      <c r="AY42" s="214" t="s">
        <v>323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разносить'!BA18</f>
        <v>0</v>
      </c>
      <c r="BH42" s="255" t="e">
        <f>#REF!+#REF!</f>
        <v>#REF!</v>
      </c>
      <c r="BI42" s="255">
        <v>0</v>
      </c>
      <c r="BJ42" s="255">
        <f>'ф 4,2 - разносить'!BB18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280</v>
      </c>
      <c r="BO42" s="214" t="s">
        <v>323</v>
      </c>
      <c r="BP42" s="214" t="s">
        <v>172</v>
      </c>
      <c r="BQ42" s="254"/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разносить'!BD18</f>
        <v>0</v>
      </c>
      <c r="BX42" s="255" t="e">
        <f>#REF!+#REF!</f>
        <v>#REF!</v>
      </c>
      <c r="BY42" s="255">
        <v>0</v>
      </c>
      <c r="BZ42" s="255">
        <f>'ф 4,2 - разносить'!BE18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280</v>
      </c>
      <c r="CE42" s="214" t="s">
        <v>323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разносить'!BJ18</f>
        <v>0</v>
      </c>
      <c r="CN42" s="255" t="e">
        <f>#REF!+#REF!</f>
        <v>#REF!</v>
      </c>
      <c r="CO42" s="255">
        <v>0</v>
      </c>
      <c r="CP42" s="255">
        <f>'ф 4,2 - разносить'!BK18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280</v>
      </c>
      <c r="CU42" s="214" t="s">
        <v>323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разносить'!BG18</f>
        <v>0</v>
      </c>
      <c r="DD42" s="255">
        <f>'ф 4,2 - разносить'!DJ18</f>
        <v>0</v>
      </c>
      <c r="DE42" s="255">
        <v>0</v>
      </c>
      <c r="DF42" s="256">
        <f>'ф 4,2 - разносить'!BH18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280</v>
      </c>
      <c r="DK42" s="214" t="s">
        <v>323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разносить'!BM18</f>
        <v>0</v>
      </c>
      <c r="DT42" s="255"/>
      <c r="DU42" s="255">
        <v>0</v>
      </c>
      <c r="DV42" s="256">
        <f>'ф 4,2 - разносить'!BN18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280</v>
      </c>
      <c r="EA42" s="214" t="s">
        <v>323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разносить'!CK18</f>
        <v>0</v>
      </c>
      <c r="EJ42" s="255">
        <f>'ф 4,2 - разносить'!CL18</f>
        <v>0</v>
      </c>
      <c r="EK42" s="255">
        <v>0</v>
      </c>
      <c r="EL42" s="255">
        <f>'ф 4,2 - разносить'!CL18</f>
        <v>0</v>
      </c>
      <c r="EM42" s="261" t="s">
        <v>10</v>
      </c>
      <c r="EN42" s="261" t="s">
        <v>10</v>
      </c>
      <c r="EO42" s="213" t="s">
        <v>280</v>
      </c>
      <c r="EP42" s="214" t="s">
        <v>323</v>
      </c>
      <c r="EQ42" s="214" t="s">
        <v>172</v>
      </c>
      <c r="ER42" s="254">
        <v>10.03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разносить'!CN18</f>
        <v>0</v>
      </c>
      <c r="EY42" s="255">
        <f>'ф 4,2 - разносить'!DA18</f>
        <v>0</v>
      </c>
      <c r="EZ42" s="255">
        <v>0</v>
      </c>
      <c r="FA42" s="255">
        <f>'ф 4,2 - разносить'!CO18</f>
        <v>0</v>
      </c>
      <c r="FB42" s="261" t="s">
        <v>10</v>
      </c>
      <c r="FC42" s="261" t="s">
        <v>10</v>
      </c>
      <c r="FD42" s="213" t="s">
        <v>280</v>
      </c>
      <c r="FE42" s="214" t="s">
        <v>323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разносить'!CZ18</f>
        <v>0</v>
      </c>
      <c r="FN42" s="255">
        <f>'ф 4,2 - разносить'!DM18</f>
        <v>0</v>
      </c>
      <c r="FO42" s="255">
        <v>0</v>
      </c>
      <c r="FP42" s="255">
        <f>'ф 4,2 - разносить'!DA18</f>
        <v>0</v>
      </c>
      <c r="FQ42" s="261" t="s">
        <v>10</v>
      </c>
      <c r="FR42" s="261" t="s">
        <v>10</v>
      </c>
      <c r="FS42" s="213" t="s">
        <v>280</v>
      </c>
      <c r="FT42" s="214" t="s">
        <v>323</v>
      </c>
      <c r="FU42" s="214" t="s">
        <v>172</v>
      </c>
      <c r="FV42" s="254">
        <v>1615.59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разносить'!CH18</f>
        <v>1500</v>
      </c>
      <c r="GC42" s="255">
        <v>0</v>
      </c>
      <c r="GD42" s="255">
        <f>'ф 4,2 - разносить'!CI18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разносить'!AX19</f>
        <v>0</v>
      </c>
      <c r="AR43" s="255">
        <f>'ф 4,2 - разносить'!AY19</f>
        <v>0</v>
      </c>
      <c r="AS43" s="255"/>
      <c r="AT43" s="255">
        <f>'ф 4,2 - разносить'!AY19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разносить'!BA19</f>
        <v>0</v>
      </c>
      <c r="BH43" s="255" t="e">
        <f>#REF!+#REF!</f>
        <v>#REF!</v>
      </c>
      <c r="BI43" s="255"/>
      <c r="BJ43" s="255">
        <f>'ф 4,2 - разносить'!BB19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разносить'!BD19</f>
        <v>0</v>
      </c>
      <c r="BX43" s="255" t="e">
        <f>#REF!+#REF!</f>
        <v>#REF!</v>
      </c>
      <c r="BY43" s="255"/>
      <c r="BZ43" s="255">
        <f>'ф 4,2 - разносить'!BE19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разносить'!BJ19</f>
        <v>0</v>
      </c>
      <c r="CN43" s="255" t="e">
        <f>#REF!+#REF!</f>
        <v>#REF!</v>
      </c>
      <c r="CO43" s="255"/>
      <c r="CP43" s="255">
        <f>'ф 4,2 - разносить'!BK19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разносить'!BG19</f>
        <v>0</v>
      </c>
      <c r="DD43" s="255">
        <f>'ф 4,2 - разносить'!DJ19</f>
        <v>0</v>
      </c>
      <c r="DE43" s="255"/>
      <c r="DF43" s="256">
        <f>'ф 4,2 - разносить'!BH19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разносить'!BM19</f>
        <v>0</v>
      </c>
      <c r="DT43" s="255"/>
      <c r="DU43" s="255"/>
      <c r="DV43" s="256">
        <f>'ф 4,2 - разносить'!BN19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разносить'!CK19</f>
        <v>0</v>
      </c>
      <c r="EJ43" s="255">
        <f>'ф 4,2 - разносить'!CL19</f>
        <v>0</v>
      </c>
      <c r="EK43" s="255"/>
      <c r="EL43" s="255">
        <f>'ф 4,2 - разносить'!CL19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разносить'!CN19</f>
        <v>0</v>
      </c>
      <c r="EY43" s="255">
        <f>'ф 4,2 - разносить'!DA19</f>
        <v>0</v>
      </c>
      <c r="EZ43" s="255"/>
      <c r="FA43" s="255">
        <f>'ф 4,2 - разносить'!CO19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разносить'!CZ19</f>
        <v>0</v>
      </c>
      <c r="FN43" s="255">
        <f>'ф 4,2 - разносить'!DM19</f>
        <v>0</v>
      </c>
      <c r="FO43" s="255"/>
      <c r="FP43" s="255">
        <f>'ф 4,2 - разносить'!DA19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разносить'!DL19</f>
        <v>0</v>
      </c>
      <c r="GC43" s="255">
        <f>'ф 4,2 - разносить'!CI19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разносить'!AX20</f>
        <v>0</v>
      </c>
      <c r="AR44" s="255">
        <f>'ф 4,2 - разносить'!AY20</f>
        <v>0</v>
      </c>
      <c r="AS44" s="255"/>
      <c r="AT44" s="255">
        <f>'ф 4,2 - разносить'!AY20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разносить'!BA20</f>
        <v>0</v>
      </c>
      <c r="BH44" s="255" t="e">
        <f>#REF!+#REF!</f>
        <v>#REF!</v>
      </c>
      <c r="BI44" s="255"/>
      <c r="BJ44" s="255">
        <f>'ф 4,2 - разносить'!BB20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разносить'!BD20</f>
        <v>0</v>
      </c>
      <c r="BX44" s="255" t="e">
        <f>#REF!+#REF!</f>
        <v>#REF!</v>
      </c>
      <c r="BY44" s="255"/>
      <c r="BZ44" s="255">
        <f>'ф 4,2 - разносить'!BE20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разносить'!BJ20</f>
        <v>0</v>
      </c>
      <c r="CN44" s="255" t="e">
        <f>#REF!+#REF!</f>
        <v>#REF!</v>
      </c>
      <c r="CO44" s="255"/>
      <c r="CP44" s="255">
        <f>'ф 4,2 - разносить'!BK20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разносить'!BG20</f>
        <v>0</v>
      </c>
      <c r="DD44" s="255">
        <f>'ф 4,2 - разносить'!DJ20</f>
        <v>0</v>
      </c>
      <c r="DE44" s="255"/>
      <c r="DF44" s="256">
        <f>'ф 4,2 - разносить'!BH20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разносить'!BM20</f>
        <v>0</v>
      </c>
      <c r="DT44" s="255"/>
      <c r="DU44" s="255"/>
      <c r="DV44" s="256">
        <f>'ф 4,2 - разносить'!BN20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разносить'!CK20</f>
        <v>0</v>
      </c>
      <c r="EJ44" s="255">
        <f>'ф 4,2 - разносить'!CL20</f>
        <v>0</v>
      </c>
      <c r="EK44" s="255"/>
      <c r="EL44" s="255">
        <f>'ф 4,2 - разносить'!CL20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разносить'!CZ20</f>
        <v>0</v>
      </c>
      <c r="EY44" s="255">
        <f>'ф 4,2 - разносить'!DA20</f>
        <v>0</v>
      </c>
      <c r="EZ44" s="255"/>
      <c r="FA44" s="255">
        <f>'ф 4,2 - разносить'!DA20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разносить'!DL20</f>
        <v>0</v>
      </c>
      <c r="FN44" s="255">
        <f>'ф 4,2 - разносить'!DM20</f>
        <v>0</v>
      </c>
      <c r="FO44" s="255"/>
      <c r="FP44" s="255">
        <f>'ф 4,2 - разносить'!DM20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разносить'!DX20</f>
        <v>0</v>
      </c>
      <c r="GC44" s="255">
        <f>'ф 4,2 - разносить'!CI20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276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276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276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разносить'!AX21</f>
        <v>0</v>
      </c>
      <c r="AR45" s="255">
        <f>'ф 4,2 - разносить'!AY21</f>
        <v>0</v>
      </c>
      <c r="AS45" s="255"/>
      <c r="AT45" s="255">
        <f>'ф 4,2 - разносить'!AY21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276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разносить'!BA21</f>
        <v>0</v>
      </c>
      <c r="BH45" s="255" t="e">
        <f>#REF!+#REF!</f>
        <v>#REF!</v>
      </c>
      <c r="BI45" s="255"/>
      <c r="BJ45" s="255">
        <f>'ф 4,2 - разносить'!BB21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276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разносить'!BD21</f>
        <v>0</v>
      </c>
      <c r="BX45" s="255" t="e">
        <f>#REF!+#REF!</f>
        <v>#REF!</v>
      </c>
      <c r="BY45" s="255"/>
      <c r="BZ45" s="255">
        <f>'ф 4,2 - разносить'!BE21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276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разносить'!BJ21</f>
        <v>0</v>
      </c>
      <c r="CN45" s="255" t="e">
        <f>#REF!+#REF!</f>
        <v>#REF!</v>
      </c>
      <c r="CO45" s="255"/>
      <c r="CP45" s="255">
        <f>'ф 4,2 - разносить'!BK21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276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разносить'!BG21</f>
        <v>0</v>
      </c>
      <c r="DD45" s="255">
        <f>'ф 4,2 - разносить'!DJ21</f>
        <v>0</v>
      </c>
      <c r="DE45" s="255"/>
      <c r="DF45" s="256">
        <f>'ф 4,2 - разносить'!BH21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276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разносить'!BM21</f>
        <v>0</v>
      </c>
      <c r="DT45" s="255"/>
      <c r="DU45" s="255"/>
      <c r="DV45" s="256">
        <f>'ф 4,2 - разносить'!BN21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276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разносить'!CK21</f>
        <v>0</v>
      </c>
      <c r="EJ45" s="255">
        <f>'ф 4,2 - разносить'!CL21</f>
        <v>0</v>
      </c>
      <c r="EK45" s="255"/>
      <c r="EL45" s="255">
        <f>'ф 4,2 - разносить'!CL21</f>
        <v>0</v>
      </c>
      <c r="EM45" s="261" t="s">
        <v>10</v>
      </c>
      <c r="EN45" s="261" t="s">
        <v>10</v>
      </c>
      <c r="EO45" s="207" t="s">
        <v>276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разносить'!CZ21</f>
        <v>0</v>
      </c>
      <c r="EY45" s="255">
        <f>'ф 4,2 - разносить'!DA21</f>
        <v>0</v>
      </c>
      <c r="EZ45" s="255"/>
      <c r="FA45" s="255">
        <f>'ф 4,2 - разносить'!DA21</f>
        <v>0</v>
      </c>
      <c r="FB45" s="261" t="s">
        <v>10</v>
      </c>
      <c r="FC45" s="261" t="s">
        <v>10</v>
      </c>
      <c r="FD45" s="207" t="s">
        <v>276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разносить'!DL21</f>
        <v>0</v>
      </c>
      <c r="FN45" s="255">
        <f>'ф 4,2 - разносить'!DM21</f>
        <v>0</v>
      </c>
      <c r="FO45" s="255"/>
      <c r="FP45" s="255">
        <f>'ф 4,2 - разносить'!DM21</f>
        <v>0</v>
      </c>
      <c r="FQ45" s="261" t="s">
        <v>10</v>
      </c>
      <c r="FR45" s="261" t="s">
        <v>10</v>
      </c>
      <c r="FS45" s="207" t="s">
        <v>276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разносить'!DX21</f>
        <v>0</v>
      </c>
      <c r="GC45" s="255">
        <f>'ф 4,2 - разносить'!CI21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разносить'!AX22</f>
        <v>0</v>
      </c>
      <c r="AR46" s="255">
        <f>'ф 4,2 - разносить'!AY22</f>
        <v>0</v>
      </c>
      <c r="AS46" s="255"/>
      <c r="AT46" s="255">
        <f>'ф 4,2 - разносить'!AY22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разносить'!BA22</f>
        <v>0</v>
      </c>
      <c r="BH46" s="255" t="e">
        <f>#REF!+#REF!</f>
        <v>#REF!</v>
      </c>
      <c r="BI46" s="255"/>
      <c r="BJ46" s="255">
        <f>'ф 4,2 - разносить'!BB22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разносить'!BD22</f>
        <v>0</v>
      </c>
      <c r="BX46" s="255" t="e">
        <f>#REF!+#REF!</f>
        <v>#REF!</v>
      </c>
      <c r="BY46" s="255"/>
      <c r="BZ46" s="255">
        <f>'ф 4,2 - разносить'!BE22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разносить'!BJ22</f>
        <v>0</v>
      </c>
      <c r="CN46" s="255" t="e">
        <f>#REF!+#REF!</f>
        <v>#REF!</v>
      </c>
      <c r="CO46" s="255"/>
      <c r="CP46" s="255">
        <f>'ф 4,2 - разносить'!BK22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разносить'!BG22</f>
        <v>0</v>
      </c>
      <c r="DD46" s="255">
        <f>'ф 4,2 - разносить'!DJ22</f>
        <v>0</v>
      </c>
      <c r="DE46" s="255"/>
      <c r="DF46" s="256">
        <f>'ф 4,2 - разносить'!BH22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разносить'!BM22</f>
        <v>0</v>
      </c>
      <c r="DT46" s="255"/>
      <c r="DU46" s="255"/>
      <c r="DV46" s="256">
        <f>'ф 4,2 - разносить'!BN22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разносить'!CK22</f>
        <v>0</v>
      </c>
      <c r="EJ46" s="255">
        <f>'ф 4,2 - разносить'!CL22</f>
        <v>0</v>
      </c>
      <c r="EK46" s="255"/>
      <c r="EL46" s="255">
        <f>'ф 4,2 - разносить'!CL22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разносить'!CZ22</f>
        <v>0</v>
      </c>
      <c r="EY46" s="255">
        <f>'ф 4,2 - разносить'!DA22</f>
        <v>0</v>
      </c>
      <c r="EZ46" s="255"/>
      <c r="FA46" s="255">
        <f>'ф 4,2 - разносить'!DA22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разносить'!DL22</f>
        <v>0</v>
      </c>
      <c r="FN46" s="255">
        <f>'ф 4,2 - разносить'!DM22</f>
        <v>0</v>
      </c>
      <c r="FO46" s="255"/>
      <c r="FP46" s="255">
        <f>'ф 4,2 - разносить'!DM22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разносить'!DX22</f>
        <v>0</v>
      </c>
      <c r="GC46" s="255">
        <f>'ф 4,2 - разносить'!CI22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разносить'!AX23</f>
        <v>0</v>
      </c>
      <c r="AR47" s="255">
        <f>'ф 4,2 - разносить'!AY23</f>
        <v>0</v>
      </c>
      <c r="AS47" s="255"/>
      <c r="AT47" s="255">
        <f>'ф 4,2 - разносить'!AY23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разносить'!BA23</f>
        <v>0</v>
      </c>
      <c r="BH47" s="255" t="e">
        <f>#REF!+#REF!</f>
        <v>#REF!</v>
      </c>
      <c r="BI47" s="255"/>
      <c r="BJ47" s="255">
        <f>'ф 4,2 - разносить'!BB23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разносить'!BD23</f>
        <v>0</v>
      </c>
      <c r="BX47" s="255" t="e">
        <f>#REF!+#REF!</f>
        <v>#REF!</v>
      </c>
      <c r="BY47" s="255"/>
      <c r="BZ47" s="255">
        <f>'ф 4,2 - разносить'!BE23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разносить'!BJ23</f>
        <v>0</v>
      </c>
      <c r="CN47" s="255" t="e">
        <f>#REF!+#REF!</f>
        <v>#REF!</v>
      </c>
      <c r="CO47" s="255"/>
      <c r="CP47" s="255">
        <f>'ф 4,2 - разносить'!BK23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разносить'!BG23</f>
        <v>0</v>
      </c>
      <c r="DD47" s="255">
        <f>'ф 4,2 - разносить'!DJ23</f>
        <v>0</v>
      </c>
      <c r="DE47" s="255"/>
      <c r="DF47" s="256">
        <f>'ф 4,2 - разносить'!BH23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разносить'!BM23</f>
        <v>0</v>
      </c>
      <c r="DT47" s="255"/>
      <c r="DU47" s="255"/>
      <c r="DV47" s="256">
        <f>'ф 4,2 - разносить'!BN23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разносить'!CK23</f>
        <v>0</v>
      </c>
      <c r="EJ47" s="255">
        <f>'ф 4,2 - разносить'!CL23</f>
        <v>0</v>
      </c>
      <c r="EK47" s="255"/>
      <c r="EL47" s="255">
        <f>'ф 4,2 - разносить'!CL23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разносить'!CZ23</f>
        <v>0</v>
      </c>
      <c r="EY47" s="255">
        <f>'ф 4,2 - разносить'!DA23</f>
        <v>0</v>
      </c>
      <c r="EZ47" s="255"/>
      <c r="FA47" s="255">
        <f>'ф 4,2 - разносить'!DA23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разносить'!DL23</f>
        <v>0</v>
      </c>
      <c r="FN47" s="255">
        <f>'ф 4,2 - разносить'!DM23</f>
        <v>0</v>
      </c>
      <c r="FO47" s="255"/>
      <c r="FP47" s="255">
        <f>'ф 4,2 - разносить'!DM23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разносить'!DX23</f>
        <v>0</v>
      </c>
      <c r="GC47" s="255">
        <f>'ф 4,2 - разносить'!CI23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324</v>
      </c>
      <c r="C48" s="214" t="s">
        <v>173</v>
      </c>
      <c r="D48" s="269">
        <f t="shared" si="0"/>
        <v>12500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360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324</v>
      </c>
      <c r="T48" s="214" t="s">
        <v>173</v>
      </c>
      <c r="U48" s="257">
        <v>12500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360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324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разносить'!AX24</f>
        <v>0</v>
      </c>
      <c r="AR48" s="258">
        <f>'ф 4,2 - разносить'!AY24</f>
        <v>0</v>
      </c>
      <c r="AS48" s="258">
        <v>0</v>
      </c>
      <c r="AT48" s="258">
        <f>'ф 4,2 - разносить'!AY24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324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разносить'!BA24</f>
        <v>0</v>
      </c>
      <c r="BH48" s="258" t="e">
        <f>#REF!+#REF!</f>
        <v>#REF!</v>
      </c>
      <c r="BI48" s="258">
        <v>0</v>
      </c>
      <c r="BJ48" s="258">
        <f>'ф 4,2 - разносить'!BB24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324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разносить'!BD24</f>
        <v>0</v>
      </c>
      <c r="BX48" s="258" t="e">
        <f>#REF!+#REF!</f>
        <v>#REF!</v>
      </c>
      <c r="BY48" s="258">
        <v>0</v>
      </c>
      <c r="BZ48" s="258">
        <f>'ф 4,2 - разносить'!BE24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324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разносить'!BJ24</f>
        <v>0</v>
      </c>
      <c r="CN48" s="258" t="e">
        <f>#REF!+#REF!</f>
        <v>#REF!</v>
      </c>
      <c r="CO48" s="258">
        <v>0</v>
      </c>
      <c r="CP48" s="258">
        <f>'ф 4,2 - разносить'!BK24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324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разносить'!BG24</f>
        <v>0</v>
      </c>
      <c r="DD48" s="258">
        <f>'ф 4,2 - разносить'!DJ24</f>
        <v>0</v>
      </c>
      <c r="DE48" s="258">
        <v>0</v>
      </c>
      <c r="DF48" s="259">
        <f>'ф 4,2 - разносить'!BH24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324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разносить'!BM24</f>
        <v>0</v>
      </c>
      <c r="DT48" s="258"/>
      <c r="DU48" s="258">
        <v>0</v>
      </c>
      <c r="DV48" s="259">
        <f>'ф 4,2 - разносить'!BN24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324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разносить'!CK24</f>
        <v>0</v>
      </c>
      <c r="EJ48" s="258">
        <f>'ф 4,2 - разносить'!CL24</f>
        <v>0</v>
      </c>
      <c r="EK48" s="258">
        <v>0</v>
      </c>
      <c r="EL48" s="258">
        <f>'ф 4,2 - разносить'!CL24</f>
        <v>0</v>
      </c>
      <c r="EM48" s="260" t="s">
        <v>10</v>
      </c>
      <c r="EN48" s="260" t="s">
        <v>10</v>
      </c>
      <c r="EO48" s="213" t="s">
        <v>35</v>
      </c>
      <c r="EP48" s="214" t="s">
        <v>324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разносить'!CZ24</f>
        <v>0</v>
      </c>
      <c r="EY48" s="258">
        <f>'ф 4,2 - разносить'!DA24</f>
        <v>0</v>
      </c>
      <c r="EZ48" s="258">
        <v>0</v>
      </c>
      <c r="FA48" s="258">
        <f>'ф 4,2 - разносить'!DA24</f>
        <v>0</v>
      </c>
      <c r="FB48" s="260" t="s">
        <v>10</v>
      </c>
      <c r="FC48" s="260" t="s">
        <v>10</v>
      </c>
      <c r="FD48" s="213" t="s">
        <v>35</v>
      </c>
      <c r="FE48" s="214" t="s">
        <v>324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разносить'!DL24</f>
        <v>0</v>
      </c>
      <c r="FN48" s="258">
        <f>'ф 4,2 - разносить'!DM24</f>
        <v>0</v>
      </c>
      <c r="FO48" s="258">
        <v>0</v>
      </c>
      <c r="FP48" s="258">
        <f>'ф 4,2 - разносить'!DM24</f>
        <v>0</v>
      </c>
      <c r="FQ48" s="260" t="s">
        <v>10</v>
      </c>
      <c r="FR48" s="260" t="s">
        <v>10</v>
      </c>
      <c r="FS48" s="213" t="s">
        <v>35</v>
      </c>
      <c r="FT48" s="214" t="s">
        <v>324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разносить'!CH24</f>
        <v>0</v>
      </c>
      <c r="GC48" s="258">
        <v>0</v>
      </c>
      <c r="GD48" s="258">
        <f>'ф 4,2 - разносить'!CI24</f>
        <v>0</v>
      </c>
      <c r="GE48" s="260" t="s">
        <v>10</v>
      </c>
      <c r="GF48" s="260" t="s">
        <v>10</v>
      </c>
    </row>
    <row r="49" spans="1:188" ht="16.5" customHeight="1">
      <c r="A49" s="213" t="s">
        <v>325</v>
      </c>
      <c r="B49" s="214" t="s">
        <v>326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325</v>
      </c>
      <c r="S49" s="214" t="s">
        <v>326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325</v>
      </c>
      <c r="AI49" s="214" t="s">
        <v>326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разносить'!AX25</f>
        <v>0</v>
      </c>
      <c r="AR49" s="258">
        <f>'ф 4,2 - разносить'!AY25</f>
        <v>0</v>
      </c>
      <c r="AS49" s="258">
        <v>0</v>
      </c>
      <c r="AT49" s="258">
        <f>'ф 4,2 - разносить'!AY25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325</v>
      </c>
      <c r="AY49" s="214" t="s">
        <v>326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разносить'!BA25</f>
        <v>0</v>
      </c>
      <c r="BH49" s="258" t="e">
        <f>#REF!+#REF!</f>
        <v>#REF!</v>
      </c>
      <c r="BI49" s="258">
        <v>0</v>
      </c>
      <c r="BJ49" s="258">
        <f>'ф 4,2 - разносить'!BB25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325</v>
      </c>
      <c r="BO49" s="214" t="s">
        <v>326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разносить'!BD25</f>
        <v>0</v>
      </c>
      <c r="BX49" s="258" t="e">
        <f>#REF!+#REF!</f>
        <v>#REF!</v>
      </c>
      <c r="BY49" s="258">
        <v>0</v>
      </c>
      <c r="BZ49" s="258">
        <f>'ф 4,2 - разносить'!BE25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325</v>
      </c>
      <c r="CE49" s="214" t="s">
        <v>326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разносить'!BJ25</f>
        <v>0</v>
      </c>
      <c r="CN49" s="258" t="e">
        <f>#REF!+#REF!</f>
        <v>#REF!</v>
      </c>
      <c r="CO49" s="258">
        <v>0</v>
      </c>
      <c r="CP49" s="258">
        <f>'ф 4,2 - разносить'!BK25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325</v>
      </c>
      <c r="CU49" s="214" t="s">
        <v>326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разносить'!BG25</f>
        <v>0</v>
      </c>
      <c r="DD49" s="258">
        <f>'ф 4,2 - разносить'!DJ25</f>
        <v>0</v>
      </c>
      <c r="DE49" s="258">
        <v>0</v>
      </c>
      <c r="DF49" s="259">
        <f>'ф 4,2 - разносить'!BH25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325</v>
      </c>
      <c r="DK49" s="214" t="s">
        <v>326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разносить'!BM25</f>
        <v>0</v>
      </c>
      <c r="DT49" s="258"/>
      <c r="DU49" s="258">
        <v>0</v>
      </c>
      <c r="DV49" s="259">
        <f>'ф 4,2 - разносить'!BN25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325</v>
      </c>
      <c r="EA49" s="214" t="s">
        <v>326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разносить'!CK25</f>
        <v>0</v>
      </c>
      <c r="EJ49" s="255">
        <f>'ф 4,2 - разносить'!CL25</f>
        <v>0</v>
      </c>
      <c r="EK49" s="258">
        <v>0</v>
      </c>
      <c r="EL49" s="255">
        <f>'ф 4,2 - разносить'!CM25</f>
        <v>0</v>
      </c>
      <c r="EM49" s="260" t="s">
        <v>10</v>
      </c>
      <c r="EN49" s="260" t="s">
        <v>10</v>
      </c>
      <c r="EO49" s="213" t="s">
        <v>325</v>
      </c>
      <c r="EP49" s="214" t="s">
        <v>326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разносить'!CZ25</f>
        <v>0</v>
      </c>
      <c r="EY49" s="255">
        <f>'ф 4,2 - разносить'!DA25</f>
        <v>0</v>
      </c>
      <c r="EZ49" s="258">
        <v>0</v>
      </c>
      <c r="FA49" s="255">
        <f>'ф 4,2 - разносить'!DB25</f>
        <v>0</v>
      </c>
      <c r="FB49" s="260" t="s">
        <v>10</v>
      </c>
      <c r="FC49" s="260" t="s">
        <v>10</v>
      </c>
      <c r="FD49" s="213" t="s">
        <v>325</v>
      </c>
      <c r="FE49" s="214" t="s">
        <v>326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разносить'!DL25</f>
        <v>0</v>
      </c>
      <c r="FN49" s="255">
        <f>'ф 4,2 - разносить'!DM25</f>
        <v>0</v>
      </c>
      <c r="FO49" s="258">
        <v>0</v>
      </c>
      <c r="FP49" s="255">
        <f>'ф 4,2 - разносить'!DN25</f>
        <v>0</v>
      </c>
      <c r="FQ49" s="260" t="s">
        <v>10</v>
      </c>
      <c r="FR49" s="260" t="s">
        <v>10</v>
      </c>
      <c r="FS49" s="213" t="s">
        <v>325</v>
      </c>
      <c r="FT49" s="214" t="s">
        <v>326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разносить'!DX25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327</v>
      </c>
      <c r="C50" s="214" t="s">
        <v>175</v>
      </c>
      <c r="D50" s="263">
        <f>D51+D52+D53+D54+D56</f>
        <v>0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0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327</v>
      </c>
      <c r="T50" s="214" t="s">
        <v>175</v>
      </c>
      <c r="U50" s="257">
        <f>U51+U52+U53+U54+U56</f>
        <v>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327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327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327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327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327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327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327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327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327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327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328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328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328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разносить'!AX27</f>
        <v>0</v>
      </c>
      <c r="AR51" s="255">
        <f>'ф 4,2 - разносить'!AY27</f>
        <v>0</v>
      </c>
      <c r="AS51" s="255">
        <v>0</v>
      </c>
      <c r="AT51" s="255">
        <f>'ф 4,2 - разносить'!AY27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328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разносить'!BA27</f>
        <v>0</v>
      </c>
      <c r="BH51" s="255" t="e">
        <f>#REF!+#REF!</f>
        <v>#REF!</v>
      </c>
      <c r="BI51" s="255">
        <v>0</v>
      </c>
      <c r="BJ51" s="255">
        <f>'ф 4,2 - разносить'!BB27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328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разносить'!BD27</f>
        <v>0</v>
      </c>
      <c r="BX51" s="255" t="e">
        <f>#REF!+#REF!</f>
        <v>#REF!</v>
      </c>
      <c r="BY51" s="255">
        <v>0</v>
      </c>
      <c r="BZ51" s="255">
        <f>'ф 4,2 - разносить'!BE27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328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разносить'!BJ27</f>
        <v>0</v>
      </c>
      <c r="CN51" s="255" t="e">
        <f>#REF!+#REF!</f>
        <v>#REF!</v>
      </c>
      <c r="CO51" s="255">
        <v>0</v>
      </c>
      <c r="CP51" s="255">
        <f>'ф 4,2 - разносить'!BK27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328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разносить'!BG27</f>
        <v>0</v>
      </c>
      <c r="DD51" s="255">
        <f>'ф 4,2 - разносить'!DJ27</f>
        <v>0</v>
      </c>
      <c r="DE51" s="255">
        <v>0</v>
      </c>
      <c r="DF51" s="256">
        <f>'ф 4,2 - разносить'!BH27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328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разносить'!BM27</f>
        <v>0</v>
      </c>
      <c r="DT51" s="255"/>
      <c r="DU51" s="255">
        <v>0</v>
      </c>
      <c r="DV51" s="256">
        <f>'ф 4,2 - разносить'!BN27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328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разносить'!CK27</f>
        <v>0</v>
      </c>
      <c r="EJ51" s="255">
        <f>'ф 4,2 - разносить'!CL27</f>
        <v>0</v>
      </c>
      <c r="EK51" s="255">
        <v>0</v>
      </c>
      <c r="EL51" s="255">
        <f>'ф 4,2 - разносить'!CL27</f>
        <v>0</v>
      </c>
      <c r="EM51" s="261" t="s">
        <v>10</v>
      </c>
      <c r="EN51" s="261" t="s">
        <v>10</v>
      </c>
      <c r="EO51" s="207" t="s">
        <v>38</v>
      </c>
      <c r="EP51" s="205" t="s">
        <v>328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разносить'!CN27</f>
        <v>0</v>
      </c>
      <c r="EY51" s="255">
        <f>'ф 4,2 - разносить'!DA27</f>
        <v>0</v>
      </c>
      <c r="EZ51" s="255">
        <v>0</v>
      </c>
      <c r="FA51" s="255">
        <f>'ф 4,2 - разносить'!CO27</f>
        <v>0</v>
      </c>
      <c r="FB51" s="261" t="s">
        <v>10</v>
      </c>
      <c r="FC51" s="261" t="s">
        <v>10</v>
      </c>
      <c r="FD51" s="207" t="s">
        <v>38</v>
      </c>
      <c r="FE51" s="205" t="s">
        <v>328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разносить'!CZ27</f>
        <v>0</v>
      </c>
      <c r="FN51" s="255">
        <f>'ф 4,2 - разносить'!DM27</f>
        <v>0</v>
      </c>
      <c r="FO51" s="255">
        <v>0</v>
      </c>
      <c r="FP51" s="255">
        <f>'ф 4,2 - разносить'!DA27</f>
        <v>0</v>
      </c>
      <c r="FQ51" s="261" t="s">
        <v>10</v>
      </c>
      <c r="FR51" s="261" t="s">
        <v>10</v>
      </c>
      <c r="FS51" s="207" t="s">
        <v>38</v>
      </c>
      <c r="FT51" s="205" t="s">
        <v>328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разносить'!CH27</f>
        <v>0</v>
      </c>
      <c r="GC51" s="255">
        <v>0</v>
      </c>
      <c r="GD51" s="255">
        <f>'ф 4,2 - разносить'!CI27</f>
        <v>0</v>
      </c>
      <c r="GE51" s="261" t="s">
        <v>10</v>
      </c>
      <c r="GF51" s="261" t="s">
        <v>10</v>
      </c>
    </row>
    <row r="52" spans="1:188" ht="22.5" customHeight="1">
      <c r="A52" s="207" t="s">
        <v>392</v>
      </c>
      <c r="B52" s="205" t="s">
        <v>329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392</v>
      </c>
      <c r="S52" s="205" t="s">
        <v>329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392</v>
      </c>
      <c r="AI52" s="205" t="s">
        <v>329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разносить'!AX28</f>
        <v>0</v>
      </c>
      <c r="AR52" s="255">
        <f>'ф 4,2 - разносить'!AY28</f>
        <v>0</v>
      </c>
      <c r="AS52" s="255">
        <v>0</v>
      </c>
      <c r="AT52" s="255">
        <f>'ф 4,2 - разносить'!AY28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392</v>
      </c>
      <c r="AY52" s="205" t="s">
        <v>329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разносить'!BA28</f>
        <v>0</v>
      </c>
      <c r="BH52" s="255" t="e">
        <f>#REF!+#REF!</f>
        <v>#REF!</v>
      </c>
      <c r="BI52" s="255">
        <v>0</v>
      </c>
      <c r="BJ52" s="255">
        <f>'ф 4,2 - разносить'!BB28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392</v>
      </c>
      <c r="BO52" s="205" t="s">
        <v>329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разносить'!BD28</f>
        <v>0</v>
      </c>
      <c r="BX52" s="255" t="e">
        <f>#REF!+#REF!</f>
        <v>#REF!</v>
      </c>
      <c r="BY52" s="255">
        <v>0</v>
      </c>
      <c r="BZ52" s="255">
        <f>'ф 4,2 - разносить'!BE28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392</v>
      </c>
      <c r="CE52" s="205" t="s">
        <v>329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разносить'!BJ28</f>
        <v>0</v>
      </c>
      <c r="CN52" s="255" t="e">
        <f>#REF!+#REF!</f>
        <v>#REF!</v>
      </c>
      <c r="CO52" s="255">
        <v>0</v>
      </c>
      <c r="CP52" s="255">
        <f>'ф 4,2 - разносить'!BK28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392</v>
      </c>
      <c r="CU52" s="205" t="s">
        <v>329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разносить'!BG28</f>
        <v>0</v>
      </c>
      <c r="DD52" s="255">
        <f>'ф 4,2 - разносить'!DJ28</f>
        <v>0</v>
      </c>
      <c r="DE52" s="255">
        <v>0</v>
      </c>
      <c r="DF52" s="256">
        <f>'ф 4,2 - разносить'!BH28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392</v>
      </c>
      <c r="DK52" s="205" t="s">
        <v>329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разносить'!BM28</f>
        <v>0</v>
      </c>
      <c r="DT52" s="255"/>
      <c r="DU52" s="255">
        <v>0</v>
      </c>
      <c r="DV52" s="256">
        <f>'ф 4,2 - разносить'!BN28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392</v>
      </c>
      <c r="EA52" s="205" t="s">
        <v>329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разносить'!CK28</f>
        <v>0</v>
      </c>
      <c r="EJ52" s="255">
        <f>'ф 4,2 - разносить'!CL28</f>
        <v>0</v>
      </c>
      <c r="EK52" s="255">
        <v>0</v>
      </c>
      <c r="EL52" s="255">
        <f>'ф 4,2 - разносить'!CL28</f>
        <v>0</v>
      </c>
      <c r="EM52" s="261" t="s">
        <v>10</v>
      </c>
      <c r="EN52" s="261" t="s">
        <v>10</v>
      </c>
      <c r="EO52" s="207" t="s">
        <v>392</v>
      </c>
      <c r="EP52" s="205" t="s">
        <v>329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разносить'!CN28</f>
        <v>0</v>
      </c>
      <c r="EY52" s="255">
        <f>'ф 4,2 - разносить'!DA28</f>
        <v>0</v>
      </c>
      <c r="EZ52" s="255">
        <v>0</v>
      </c>
      <c r="FA52" s="255">
        <f>'ф 4,2 - разносить'!CO28</f>
        <v>0</v>
      </c>
      <c r="FB52" s="261" t="s">
        <v>10</v>
      </c>
      <c r="FC52" s="261" t="s">
        <v>10</v>
      </c>
      <c r="FD52" s="207" t="s">
        <v>392</v>
      </c>
      <c r="FE52" s="205" t="s">
        <v>329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разносить'!CZ28</f>
        <v>0</v>
      </c>
      <c r="FN52" s="255">
        <f>'ф 4,2 - разносить'!DM28</f>
        <v>0</v>
      </c>
      <c r="FO52" s="255">
        <v>0</v>
      </c>
      <c r="FP52" s="255">
        <f>'ф 4,2 - разносить'!DA28</f>
        <v>0</v>
      </c>
      <c r="FQ52" s="261" t="s">
        <v>10</v>
      </c>
      <c r="FR52" s="261" t="s">
        <v>10</v>
      </c>
      <c r="FS52" s="207" t="s">
        <v>392</v>
      </c>
      <c r="FT52" s="205" t="s">
        <v>329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разносить'!CH28</f>
        <v>0</v>
      </c>
      <c r="GC52" s="255">
        <v>0</v>
      </c>
      <c r="GD52" s="255">
        <f>'ф 4,2 - разносить'!CI28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330</v>
      </c>
      <c r="C53" s="205" t="s">
        <v>178</v>
      </c>
      <c r="D53" s="269">
        <f t="shared" si="0"/>
        <v>0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0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330</v>
      </c>
      <c r="T53" s="205" t="s">
        <v>178</v>
      </c>
      <c r="U53" s="254">
        <v>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330</v>
      </c>
      <c r="AJ53" s="205" t="s">
        <v>178</v>
      </c>
      <c r="AK53" s="254">
        <v>0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разносить'!AX29</f>
        <v>0</v>
      </c>
      <c r="AR53" s="255">
        <f>'ф 4,2 - разносить'!AY29</f>
        <v>0</v>
      </c>
      <c r="AS53" s="255">
        <v>0</v>
      </c>
      <c r="AT53" s="255">
        <f>'ф 4,2 - разносить'!AY29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330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разносить'!BA29</f>
        <v>0</v>
      </c>
      <c r="BH53" s="255" t="e">
        <f>#REF!+#REF!</f>
        <v>#REF!</v>
      </c>
      <c r="BI53" s="255">
        <v>0</v>
      </c>
      <c r="BJ53" s="255">
        <f>'ф 4,2 - разносить'!BB29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330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разносить'!BD29</f>
        <v>0</v>
      </c>
      <c r="BX53" s="255" t="e">
        <f>#REF!+#REF!</f>
        <v>#REF!</v>
      </c>
      <c r="BY53" s="255">
        <v>0</v>
      </c>
      <c r="BZ53" s="255">
        <f>'ф 4,2 - разносить'!BE29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330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разносить'!BJ29</f>
        <v>0</v>
      </c>
      <c r="CN53" s="255" t="e">
        <f>#REF!+#REF!</f>
        <v>#REF!</v>
      </c>
      <c r="CO53" s="255">
        <v>0</v>
      </c>
      <c r="CP53" s="255">
        <f>'ф 4,2 - разносить'!BK29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330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разносить'!BG29</f>
        <v>0</v>
      </c>
      <c r="DD53" s="255">
        <f>'ф 4,2 - разносить'!DJ29</f>
        <v>0</v>
      </c>
      <c r="DE53" s="255">
        <v>0</v>
      </c>
      <c r="DF53" s="256">
        <f>'ф 4,2 - разносить'!BH29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330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разносить'!BM29</f>
        <v>0</v>
      </c>
      <c r="DT53" s="255"/>
      <c r="DU53" s="255">
        <v>0</v>
      </c>
      <c r="DV53" s="256">
        <f>'ф 4,2 - разносить'!BN29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330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разносить'!CK29</f>
        <v>0</v>
      </c>
      <c r="EJ53" s="255">
        <f>'ф 4,2 - разносить'!CL29</f>
        <v>0</v>
      </c>
      <c r="EK53" s="255">
        <v>0</v>
      </c>
      <c r="EL53" s="255">
        <f>'ф 4,2 - разносить'!CL29</f>
        <v>0</v>
      </c>
      <c r="EM53" s="261" t="s">
        <v>10</v>
      </c>
      <c r="EN53" s="261" t="s">
        <v>10</v>
      </c>
      <c r="EO53" s="207" t="s">
        <v>40</v>
      </c>
      <c r="EP53" s="205" t="s">
        <v>330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разносить'!CN29</f>
        <v>0</v>
      </c>
      <c r="EY53" s="255">
        <f>'ф 4,2 - разносить'!DA29</f>
        <v>0</v>
      </c>
      <c r="EZ53" s="255">
        <v>0</v>
      </c>
      <c r="FA53" s="255">
        <f>'ф 4,2 - разносить'!CO29</f>
        <v>0</v>
      </c>
      <c r="FB53" s="261" t="s">
        <v>10</v>
      </c>
      <c r="FC53" s="261" t="s">
        <v>10</v>
      </c>
      <c r="FD53" s="207" t="s">
        <v>40</v>
      </c>
      <c r="FE53" s="205" t="s">
        <v>330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разносить'!CZ29</f>
        <v>0</v>
      </c>
      <c r="FN53" s="255">
        <f>'ф 4,2 - разносить'!DM29</f>
        <v>0</v>
      </c>
      <c r="FO53" s="255">
        <v>0</v>
      </c>
      <c r="FP53" s="255">
        <f>'ф 4,2 - разносить'!DA29</f>
        <v>0</v>
      </c>
      <c r="FQ53" s="261" t="s">
        <v>10</v>
      </c>
      <c r="FR53" s="261" t="s">
        <v>10</v>
      </c>
      <c r="FS53" s="207" t="s">
        <v>40</v>
      </c>
      <c r="FT53" s="205" t="s">
        <v>330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разносить'!CH29</f>
        <v>0</v>
      </c>
      <c r="GC53" s="255">
        <v>0</v>
      </c>
      <c r="GD53" s="255">
        <f>'ф 4,2 - разносить'!CI29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331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331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331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разносить'!AX30</f>
        <v>0</v>
      </c>
      <c r="AR54" s="255">
        <f>'ф 4,2 - разносить'!AY30</f>
        <v>0</v>
      </c>
      <c r="AS54" s="255">
        <v>0</v>
      </c>
      <c r="AT54" s="255">
        <f>'ф 4,2 - разносить'!AY30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331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разносить'!BA30</f>
        <v>0</v>
      </c>
      <c r="BH54" s="255" t="e">
        <f>#REF!+#REF!</f>
        <v>#REF!</v>
      </c>
      <c r="BI54" s="255">
        <v>0</v>
      </c>
      <c r="BJ54" s="255">
        <f>'ф 4,2 - разносить'!BB30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331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разносить'!BD30</f>
        <v>0</v>
      </c>
      <c r="BX54" s="255" t="e">
        <f>#REF!+#REF!</f>
        <v>#REF!</v>
      </c>
      <c r="BY54" s="255">
        <v>0</v>
      </c>
      <c r="BZ54" s="255">
        <f>'ф 4,2 - разносить'!BE30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331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разносить'!BJ30</f>
        <v>0</v>
      </c>
      <c r="CN54" s="255" t="e">
        <f>#REF!+#REF!</f>
        <v>#REF!</v>
      </c>
      <c r="CO54" s="255">
        <v>0</v>
      </c>
      <c r="CP54" s="255">
        <f>'ф 4,2 - разносить'!BK30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331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разносить'!BG30</f>
        <v>0</v>
      </c>
      <c r="DD54" s="255">
        <f>'ф 4,2 - разносить'!DJ30</f>
        <v>0</v>
      </c>
      <c r="DE54" s="255">
        <v>0</v>
      </c>
      <c r="DF54" s="256">
        <f>'ф 4,2 - разносить'!BH30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331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разносить'!BM30</f>
        <v>0</v>
      </c>
      <c r="DT54" s="255"/>
      <c r="DU54" s="255">
        <v>0</v>
      </c>
      <c r="DV54" s="256">
        <f>'ф 4,2 - разносить'!BN30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331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разносить'!CK30</f>
        <v>0</v>
      </c>
      <c r="EJ54" s="255">
        <f>'ф 4,2 - разносить'!CL30</f>
        <v>0</v>
      </c>
      <c r="EK54" s="255">
        <v>0</v>
      </c>
      <c r="EL54" s="255">
        <f>'ф 4,2 - разносить'!CL30</f>
        <v>0</v>
      </c>
      <c r="EM54" s="261" t="s">
        <v>10</v>
      </c>
      <c r="EN54" s="261" t="s">
        <v>10</v>
      </c>
      <c r="EO54" s="207" t="s">
        <v>41</v>
      </c>
      <c r="EP54" s="205" t="s">
        <v>331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разносить'!CN30</f>
        <v>0</v>
      </c>
      <c r="EY54" s="255">
        <f>'ф 4,2 - разносить'!DA30</f>
        <v>0</v>
      </c>
      <c r="EZ54" s="255">
        <v>0</v>
      </c>
      <c r="FA54" s="255">
        <f>'ф 4,2 - разносить'!CO30</f>
        <v>0</v>
      </c>
      <c r="FB54" s="261" t="s">
        <v>10</v>
      </c>
      <c r="FC54" s="261" t="s">
        <v>10</v>
      </c>
      <c r="FD54" s="207" t="s">
        <v>41</v>
      </c>
      <c r="FE54" s="205" t="s">
        <v>331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разносить'!CZ30</f>
        <v>0</v>
      </c>
      <c r="FN54" s="255">
        <f>'ф 4,2 - разносить'!DM30</f>
        <v>0</v>
      </c>
      <c r="FO54" s="255">
        <v>0</v>
      </c>
      <c r="FP54" s="255">
        <f>'ф 4,2 - разносить'!DA30</f>
        <v>0</v>
      </c>
      <c r="FQ54" s="261" t="s">
        <v>10</v>
      </c>
      <c r="FR54" s="261" t="s">
        <v>10</v>
      </c>
      <c r="FS54" s="207" t="s">
        <v>41</v>
      </c>
      <c r="FT54" s="205" t="s">
        <v>331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разносить'!CH30</f>
        <v>0</v>
      </c>
      <c r="GC54" s="255">
        <v>0</v>
      </c>
      <c r="GD54" s="255">
        <f>'ф 4,2 - разносить'!CI30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разносить'!AX31</f>
        <v>0</v>
      </c>
      <c r="AR55" s="255">
        <f>'ф 4,2 - разносить'!AY31</f>
        <v>0</v>
      </c>
      <c r="AS55" s="255"/>
      <c r="AT55" s="255">
        <f>'ф 4,2 - разносить'!AY31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разносить'!BA31</f>
        <v>0</v>
      </c>
      <c r="BH55" s="255" t="e">
        <f>#REF!+#REF!</f>
        <v>#REF!</v>
      </c>
      <c r="BI55" s="255"/>
      <c r="BJ55" s="255">
        <f>'ф 4,2 - разносить'!BB31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разносить'!BD31</f>
        <v>0</v>
      </c>
      <c r="BX55" s="255" t="e">
        <f>#REF!+#REF!</f>
        <v>#REF!</v>
      </c>
      <c r="BY55" s="255"/>
      <c r="BZ55" s="255">
        <f>'ф 4,2 - разносить'!BE31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разносить'!BJ31</f>
        <v>0</v>
      </c>
      <c r="CN55" s="255" t="e">
        <f>#REF!+#REF!</f>
        <v>#REF!</v>
      </c>
      <c r="CO55" s="255"/>
      <c r="CP55" s="255">
        <f>'ф 4,2 - разносить'!BK31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разносить'!BG31</f>
        <v>0</v>
      </c>
      <c r="DD55" s="255">
        <f>'ф 4,2 - разносить'!DJ31</f>
        <v>0</v>
      </c>
      <c r="DE55" s="255"/>
      <c r="DF55" s="256">
        <f>'ф 4,2 - разносить'!BH31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разносить'!BM31</f>
        <v>0</v>
      </c>
      <c r="DT55" s="255"/>
      <c r="DU55" s="255"/>
      <c r="DV55" s="256">
        <f>'ф 4,2 - разносить'!BN31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разносить'!CK31</f>
        <v>0</v>
      </c>
      <c r="EJ55" s="255">
        <f>'ф 4,2 - разносить'!CL31</f>
        <v>0</v>
      </c>
      <c r="EK55" s="255"/>
      <c r="EL55" s="255">
        <f>'ф 4,2 - разносить'!CL31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разносить'!CN31</f>
        <v>0</v>
      </c>
      <c r="EY55" s="255">
        <f>'ф 4,2 - разносить'!DA31</f>
        <v>0</v>
      </c>
      <c r="EZ55" s="255"/>
      <c r="FA55" s="255">
        <f>'ф 4,2 - разносить'!CO31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разносить'!CZ31</f>
        <v>0</v>
      </c>
      <c r="FN55" s="255">
        <f>'ф 4,2 - разносить'!DM31</f>
        <v>0</v>
      </c>
      <c r="FO55" s="255"/>
      <c r="FP55" s="255">
        <f>'ф 4,2 - разносить'!DA31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разносить'!CH31</f>
        <v>0</v>
      </c>
      <c r="GC55" s="255">
        <f>'ф 4,2 - разносить'!CI31</f>
        <v>0</v>
      </c>
      <c r="GD55" s="255">
        <f>'ф 4,2 - разносить'!CI31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332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332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332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разносить'!AX32</f>
        <v>0</v>
      </c>
      <c r="AR56" s="255">
        <f>'ф 4,2 - разносить'!AY32</f>
        <v>0</v>
      </c>
      <c r="AS56" s="255">
        <v>0</v>
      </c>
      <c r="AT56" s="255">
        <f>'ф 4,2 - разносить'!AY32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332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разносить'!BA32</f>
        <v>0</v>
      </c>
      <c r="BH56" s="255" t="e">
        <f>#REF!+#REF!</f>
        <v>#REF!</v>
      </c>
      <c r="BI56" s="255">
        <v>0</v>
      </c>
      <c r="BJ56" s="255">
        <f>'ф 4,2 - разносить'!BB32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332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разносить'!BD32</f>
        <v>0</v>
      </c>
      <c r="BX56" s="255" t="e">
        <f>#REF!+#REF!</f>
        <v>#REF!</v>
      </c>
      <c r="BY56" s="255">
        <v>0</v>
      </c>
      <c r="BZ56" s="255">
        <f>'ф 4,2 - разносить'!BE32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332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разносить'!BJ32</f>
        <v>0</v>
      </c>
      <c r="CN56" s="255" t="e">
        <f>#REF!+#REF!</f>
        <v>#REF!</v>
      </c>
      <c r="CO56" s="255">
        <v>0</v>
      </c>
      <c r="CP56" s="255">
        <f>'ф 4,2 - разносить'!BK32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332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разносить'!BG32</f>
        <v>0</v>
      </c>
      <c r="DD56" s="255">
        <f>'ф 4,2 - разносить'!DJ32</f>
        <v>0</v>
      </c>
      <c r="DE56" s="255">
        <v>0</v>
      </c>
      <c r="DF56" s="256">
        <f>'ф 4,2 - разносить'!BH32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332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разносить'!BM32</f>
        <v>0</v>
      </c>
      <c r="DT56" s="255"/>
      <c r="DU56" s="255">
        <v>0</v>
      </c>
      <c r="DV56" s="256">
        <f>'ф 4,2 - разносить'!BN32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332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разносить'!CK32</f>
        <v>0</v>
      </c>
      <c r="EJ56" s="255">
        <f>'ф 4,2 - разносить'!CL32</f>
        <v>0</v>
      </c>
      <c r="EK56" s="255">
        <v>0</v>
      </c>
      <c r="EL56" s="255">
        <f>'ф 4,2 - разносить'!CL32</f>
        <v>0</v>
      </c>
      <c r="EM56" s="261" t="s">
        <v>10</v>
      </c>
      <c r="EN56" s="261" t="s">
        <v>10</v>
      </c>
      <c r="EO56" s="207" t="s">
        <v>215</v>
      </c>
      <c r="EP56" s="205" t="s">
        <v>332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разносить'!CN32</f>
        <v>0</v>
      </c>
      <c r="EY56" s="255">
        <f>'ф 4,2 - разносить'!DA32</f>
        <v>0</v>
      </c>
      <c r="EZ56" s="255">
        <v>0</v>
      </c>
      <c r="FA56" s="255">
        <f>'ф 4,2 - разносить'!CO32</f>
        <v>0</v>
      </c>
      <c r="FB56" s="261" t="s">
        <v>10</v>
      </c>
      <c r="FC56" s="261" t="s">
        <v>10</v>
      </c>
      <c r="FD56" s="207" t="s">
        <v>215</v>
      </c>
      <c r="FE56" s="205" t="s">
        <v>332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разносить'!CZ32</f>
        <v>0</v>
      </c>
      <c r="FN56" s="255">
        <f>'ф 4,2 - разносить'!DM32</f>
        <v>0</v>
      </c>
      <c r="FO56" s="255">
        <v>0</v>
      </c>
      <c r="FP56" s="255">
        <f>'ф 4,2 - разносить'!DA32</f>
        <v>0</v>
      </c>
      <c r="FQ56" s="261" t="s">
        <v>10</v>
      </c>
      <c r="FR56" s="261" t="s">
        <v>10</v>
      </c>
      <c r="FS56" s="207" t="s">
        <v>215</v>
      </c>
      <c r="FT56" s="205" t="s">
        <v>332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разносить'!CH32</f>
        <v>0</v>
      </c>
      <c r="GC56" s="255">
        <v>0</v>
      </c>
      <c r="GD56" s="255">
        <f>'ф 4,2 - разносить'!CI32</f>
        <v>0</v>
      </c>
      <c r="GE56" s="261" t="s">
        <v>10</v>
      </c>
      <c r="GF56" s="261" t="s">
        <v>10</v>
      </c>
    </row>
    <row r="57" spans="1:188" ht="15.75" customHeight="1">
      <c r="A57" s="207" t="s">
        <v>400</v>
      </c>
      <c r="B57" s="205" t="s">
        <v>395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400</v>
      </c>
      <c r="S57" s="205" t="s">
        <v>395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400</v>
      </c>
      <c r="AI57" s="205" t="s">
        <v>395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400</v>
      </c>
      <c r="AY57" s="205" t="s">
        <v>395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400</v>
      </c>
      <c r="BO57" s="205" t="s">
        <v>395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400</v>
      </c>
      <c r="CE57" s="205" t="s">
        <v>395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400</v>
      </c>
      <c r="CU57" s="205" t="s">
        <v>395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400</v>
      </c>
      <c r="DK57" s="205" t="s">
        <v>395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400</v>
      </c>
      <c r="EA57" s="205" t="s">
        <v>395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400</v>
      </c>
      <c r="EP57" s="205" t="s">
        <v>395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400</v>
      </c>
      <c r="FE57" s="205" t="s">
        <v>395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400</v>
      </c>
      <c r="FT57" s="205" t="s">
        <v>395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разносить'!CH33</f>
        <v>0</v>
      </c>
      <c r="GC57" s="255">
        <v>0</v>
      </c>
      <c r="GD57" s="255">
        <f>'ф 4,2 - разносить'!CI33</f>
        <v>0</v>
      </c>
      <c r="GE57" s="261" t="s">
        <v>10</v>
      </c>
      <c r="GF57" s="261"/>
    </row>
    <row r="58" spans="1:188" ht="25.5" customHeight="1">
      <c r="A58" s="208" t="s">
        <v>336</v>
      </c>
      <c r="B58" s="214" t="s">
        <v>337</v>
      </c>
      <c r="C58" s="214" t="s">
        <v>182</v>
      </c>
      <c r="D58" s="263">
        <f>D59+D60</f>
        <v>13740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3740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336</v>
      </c>
      <c r="S58" s="214" t="s">
        <v>337</v>
      </c>
      <c r="T58" s="214" t="s">
        <v>182</v>
      </c>
      <c r="U58" s="257">
        <f>U59+U60</f>
        <v>12800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2800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336</v>
      </c>
      <c r="AI58" s="214" t="s">
        <v>337</v>
      </c>
      <c r="AJ58" s="214" t="s">
        <v>182</v>
      </c>
      <c r="AK58" s="257">
        <f>AK59+AK60</f>
        <v>940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940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336</v>
      </c>
      <c r="AY58" s="214" t="s">
        <v>337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336</v>
      </c>
      <c r="BO58" s="214" t="s">
        <v>337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336</v>
      </c>
      <c r="CE58" s="214" t="s">
        <v>337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336</v>
      </c>
      <c r="CU58" s="214" t="s">
        <v>337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336</v>
      </c>
      <c r="DK58" s="214" t="s">
        <v>337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336</v>
      </c>
      <c r="EA58" s="214" t="s">
        <v>337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336</v>
      </c>
      <c r="EP58" s="214" t="s">
        <v>337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336</v>
      </c>
      <c r="FE58" s="214" t="s">
        <v>337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336</v>
      </c>
      <c r="FT58" s="214" t="s">
        <v>337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249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249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249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249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249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249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249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249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249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249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249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249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268</v>
      </c>
      <c r="B60" s="210">
        <v>2282</v>
      </c>
      <c r="C60" s="205" t="s">
        <v>184</v>
      </c>
      <c r="D60" s="269">
        <f t="shared" si="0"/>
        <v>13740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3740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268</v>
      </c>
      <c r="S60" s="210">
        <v>2282</v>
      </c>
      <c r="T60" s="205" t="s">
        <v>184</v>
      </c>
      <c r="U60" s="254">
        <v>12800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2800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268</v>
      </c>
      <c r="AI60" s="210">
        <v>2282</v>
      </c>
      <c r="AJ60" s="205" t="s">
        <v>184</v>
      </c>
      <c r="AK60" s="254">
        <v>940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f>'ф 4,2 - разносить'!AX34</f>
        <v>940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268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268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268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268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268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268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разносить'!CK34</f>
        <v>0</v>
      </c>
      <c r="EJ60" s="255">
        <f>'ф 4,2 - разносить'!CL34</f>
        <v>0</v>
      </c>
      <c r="EK60" s="255">
        <v>0</v>
      </c>
      <c r="EL60" s="255">
        <f>'ф 4,2 - разносить'!CL34</f>
        <v>0</v>
      </c>
      <c r="EM60" s="261" t="s">
        <v>10</v>
      </c>
      <c r="EN60" s="261" t="s">
        <v>10</v>
      </c>
      <c r="EO60" s="209" t="s">
        <v>268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разносить'!CN34</f>
        <v>0</v>
      </c>
      <c r="EY60" s="255">
        <f>'ф 4,2 - разносить'!DA34</f>
        <v>0</v>
      </c>
      <c r="EZ60" s="255">
        <v>0</v>
      </c>
      <c r="FA60" s="255">
        <f>'ф 4,2 - разносить'!CO34</f>
        <v>0</v>
      </c>
      <c r="FB60" s="261" t="s">
        <v>10</v>
      </c>
      <c r="FC60" s="261" t="s">
        <v>10</v>
      </c>
      <c r="FD60" s="209" t="s">
        <v>268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разносить'!CZ34</f>
        <v>0</v>
      </c>
      <c r="FN60" s="255">
        <f>'ф 4,2 - разносить'!DM34</f>
        <v>0</v>
      </c>
      <c r="FO60" s="255">
        <v>0</v>
      </c>
      <c r="FP60" s="255">
        <f>'ф 4,2 - разносить'!DA34</f>
        <v>0</v>
      </c>
      <c r="FQ60" s="261" t="s">
        <v>10</v>
      </c>
      <c r="FR60" s="261" t="s">
        <v>10</v>
      </c>
      <c r="FS60" s="209" t="s">
        <v>268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разносить'!CH34</f>
        <v>0</v>
      </c>
      <c r="GC60" s="255">
        <v>0</v>
      </c>
      <c r="GD60" s="255">
        <f>'ф 4,2 - разносить'!CI34</f>
        <v>0</v>
      </c>
      <c r="GE60" s="261" t="s">
        <v>10</v>
      </c>
      <c r="GF60" s="261" t="s">
        <v>10</v>
      </c>
    </row>
    <row r="61" spans="1:188" ht="19.5" customHeight="1">
      <c r="A61" s="212" t="s">
        <v>338</v>
      </c>
      <c r="B61" s="206" t="s">
        <v>339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338</v>
      </c>
      <c r="S61" s="206" t="s">
        <v>339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338</v>
      </c>
      <c r="AI61" s="206" t="s">
        <v>339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338</v>
      </c>
      <c r="AY61" s="206" t="s">
        <v>339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338</v>
      </c>
      <c r="BO61" s="206" t="s">
        <v>339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338</v>
      </c>
      <c r="CE61" s="206" t="s">
        <v>339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338</v>
      </c>
      <c r="CU61" s="206" t="s">
        <v>339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338</v>
      </c>
      <c r="DK61" s="206" t="s">
        <v>339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338</v>
      </c>
      <c r="EA61" s="206" t="s">
        <v>339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338</v>
      </c>
      <c r="EP61" s="206" t="s">
        <v>339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338</v>
      </c>
      <c r="FE61" s="206" t="s">
        <v>339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338</v>
      </c>
      <c r="FT61" s="206" t="s">
        <v>339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340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340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340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340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340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340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340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340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340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340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340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340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341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341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341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341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341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341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341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341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341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341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341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341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342</v>
      </c>
      <c r="B64" s="206" t="s">
        <v>343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разносить'!CQ36</f>
        <v>0</v>
      </c>
      <c r="K64" s="267">
        <f>'ф 4,2 - разносить'!CR36</f>
        <v>0</v>
      </c>
      <c r="L64" s="267">
        <f>'ф 4,2 - разносить'!CS36</f>
        <v>0</v>
      </c>
      <c r="M64" s="267">
        <f>'ф 4,2 - разносить'!CR36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342</v>
      </c>
      <c r="S64" s="206" t="s">
        <v>343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342</v>
      </c>
      <c r="AI64" s="206" t="s">
        <v>343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342</v>
      </c>
      <c r="AY64" s="206" t="s">
        <v>343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342</v>
      </c>
      <c r="BO64" s="206" t="s">
        <v>343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342</v>
      </c>
      <c r="CE64" s="206" t="s">
        <v>343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342</v>
      </c>
      <c r="CU64" s="206" t="s">
        <v>343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342</v>
      </c>
      <c r="DK64" s="206" t="s">
        <v>343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342</v>
      </c>
      <c r="EA64" s="206" t="s">
        <v>343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342</v>
      </c>
      <c r="EP64" s="206" t="s">
        <v>343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342</v>
      </c>
      <c r="FE64" s="206" t="s">
        <v>343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342</v>
      </c>
      <c r="FT64" s="206" t="s">
        <v>343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344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344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344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разносить'!AX37</f>
        <v>0</v>
      </c>
      <c r="AR65" s="258">
        <f>'ф 4,2 - разносить'!AY37</f>
        <v>0</v>
      </c>
      <c r="AS65" s="258">
        <v>0</v>
      </c>
      <c r="AT65" s="258">
        <f>'ф 4,2 - разносить'!AY37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344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разносить'!BA37</f>
        <v>0</v>
      </c>
      <c r="BH65" s="258" t="e">
        <f>#REF!+#REF!</f>
        <v>#REF!</v>
      </c>
      <c r="BI65" s="258">
        <v>0</v>
      </c>
      <c r="BJ65" s="258">
        <f>'ф 4,2 - разносить'!BB37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344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разносить'!BD37</f>
        <v>0</v>
      </c>
      <c r="BX65" s="258" t="e">
        <f>#REF!+#REF!</f>
        <v>#REF!</v>
      </c>
      <c r="BY65" s="258">
        <v>0</v>
      </c>
      <c r="BZ65" s="258">
        <f>'ф 4,2 - разносить'!BE37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344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разносить'!BJ37</f>
        <v>0</v>
      </c>
      <c r="CN65" s="258" t="e">
        <f>#REF!+#REF!</f>
        <v>#REF!</v>
      </c>
      <c r="CO65" s="258">
        <v>0</v>
      </c>
      <c r="CP65" s="258">
        <f>'ф 4,2 - разносить'!BK37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344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разносить'!BG37</f>
        <v>0</v>
      </c>
      <c r="DD65" s="258">
        <f>'ф 4,2 - разносить'!DJ37</f>
        <v>0</v>
      </c>
      <c r="DE65" s="258">
        <v>0</v>
      </c>
      <c r="DF65" s="259">
        <f>'ф 4,2 - разносить'!BH37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344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разносить'!BM37</f>
        <v>0</v>
      </c>
      <c r="DT65" s="258"/>
      <c r="DU65" s="258">
        <v>0</v>
      </c>
      <c r="DV65" s="259">
        <f>'ф 4,2 - разносить'!BN37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344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разносить'!DA37</f>
        <v>0</v>
      </c>
      <c r="EJ65" s="258"/>
      <c r="EK65" s="258">
        <v>0</v>
      </c>
      <c r="EL65" s="259">
        <f>'ф 4,2 - разносить'!DB37</f>
        <v>0</v>
      </c>
      <c r="EM65" s="260" t="s">
        <v>10</v>
      </c>
      <c r="EN65" s="260" t="s">
        <v>10</v>
      </c>
      <c r="EO65" s="213" t="s">
        <v>46</v>
      </c>
      <c r="EP65" s="214" t="s">
        <v>344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разносить'!DM37</f>
        <v>0</v>
      </c>
      <c r="EY65" s="258"/>
      <c r="EZ65" s="258">
        <v>0</v>
      </c>
      <c r="FA65" s="259">
        <f>'ф 4,2 - разносить'!DN37</f>
        <v>0</v>
      </c>
      <c r="FB65" s="260" t="s">
        <v>10</v>
      </c>
      <c r="FC65" s="260" t="s">
        <v>10</v>
      </c>
      <c r="FD65" s="213" t="s">
        <v>46</v>
      </c>
      <c r="FE65" s="214" t="s">
        <v>344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разносить'!DY37</f>
        <v>0</v>
      </c>
      <c r="FN65" s="258"/>
      <c r="FO65" s="258">
        <v>0</v>
      </c>
      <c r="FP65" s="259">
        <f>'ф 4,2 - разносить'!DZ37</f>
        <v>0</v>
      </c>
      <c r="FQ65" s="260" t="s">
        <v>10</v>
      </c>
      <c r="FR65" s="260" t="s">
        <v>10</v>
      </c>
      <c r="FS65" s="213" t="s">
        <v>46</v>
      </c>
      <c r="FT65" s="214" t="s">
        <v>344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345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345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345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разносить'!AX38</f>
        <v>0</v>
      </c>
      <c r="AR66" s="258">
        <f>'ф 4,2 - разносить'!AY38</f>
        <v>0</v>
      </c>
      <c r="AS66" s="258">
        <v>0</v>
      </c>
      <c r="AT66" s="258">
        <f>'ф 4,2 - разносить'!AY38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345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разносить'!BA38</f>
        <v>0</v>
      </c>
      <c r="BH66" s="258" t="e">
        <f>#REF!+#REF!</f>
        <v>#REF!</v>
      </c>
      <c r="BI66" s="258">
        <v>0</v>
      </c>
      <c r="BJ66" s="258">
        <f>'ф 4,2 - разносить'!BB38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345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разносить'!BD38</f>
        <v>0</v>
      </c>
      <c r="BX66" s="258" t="e">
        <f>#REF!+#REF!</f>
        <v>#REF!</v>
      </c>
      <c r="BY66" s="258">
        <v>0</v>
      </c>
      <c r="BZ66" s="258">
        <f>'ф 4,2 - разносить'!BE38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345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разносить'!BJ38</f>
        <v>0</v>
      </c>
      <c r="CN66" s="258" t="e">
        <f>#REF!+#REF!</f>
        <v>#REF!</v>
      </c>
      <c r="CO66" s="258">
        <v>0</v>
      </c>
      <c r="CP66" s="258">
        <f>'ф 4,2 - разносить'!BK38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345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разносить'!BG38</f>
        <v>0</v>
      </c>
      <c r="DD66" s="258">
        <f>'ф 4,2 - разносить'!DJ38</f>
        <v>0</v>
      </c>
      <c r="DE66" s="258">
        <v>0</v>
      </c>
      <c r="DF66" s="259">
        <f>'ф 4,2 - разносить'!BH38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345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разносить'!BM38</f>
        <v>0</v>
      </c>
      <c r="DT66" s="258"/>
      <c r="DU66" s="258">
        <v>0</v>
      </c>
      <c r="DV66" s="259">
        <f>'ф 4,2 - разносить'!BN38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345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разносить'!DA38</f>
        <v>0</v>
      </c>
      <c r="EJ66" s="258"/>
      <c r="EK66" s="258">
        <v>0</v>
      </c>
      <c r="EL66" s="259">
        <f>'ф 4,2 - разносить'!DB38</f>
        <v>0</v>
      </c>
      <c r="EM66" s="260" t="s">
        <v>10</v>
      </c>
      <c r="EN66" s="260" t="s">
        <v>10</v>
      </c>
      <c r="EO66" s="213" t="s">
        <v>47</v>
      </c>
      <c r="EP66" s="214" t="s">
        <v>345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разносить'!DM38</f>
        <v>0</v>
      </c>
      <c r="EY66" s="258"/>
      <c r="EZ66" s="258">
        <v>0</v>
      </c>
      <c r="FA66" s="259">
        <f>'ф 4,2 - разносить'!DN38</f>
        <v>0</v>
      </c>
      <c r="FB66" s="260" t="s">
        <v>10</v>
      </c>
      <c r="FC66" s="260" t="s">
        <v>10</v>
      </c>
      <c r="FD66" s="213" t="s">
        <v>47</v>
      </c>
      <c r="FE66" s="214" t="s">
        <v>345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разносить'!DY38</f>
        <v>0</v>
      </c>
      <c r="FN66" s="258"/>
      <c r="FO66" s="258">
        <v>0</v>
      </c>
      <c r="FP66" s="259">
        <f>'ф 4,2 - разносить'!DZ38</f>
        <v>0</v>
      </c>
      <c r="FQ66" s="260" t="s">
        <v>10</v>
      </c>
      <c r="FR66" s="260" t="s">
        <v>10</v>
      </c>
      <c r="FS66" s="213" t="s">
        <v>47</v>
      </c>
      <c r="FT66" s="214" t="s">
        <v>345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346</v>
      </c>
      <c r="B67" s="214" t="s">
        <v>347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346</v>
      </c>
      <c r="S67" s="214" t="s">
        <v>347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346</v>
      </c>
      <c r="AI67" s="214" t="s">
        <v>347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346</v>
      </c>
      <c r="AY67" s="214" t="s">
        <v>347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346</v>
      </c>
      <c r="BO67" s="214" t="s">
        <v>347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346</v>
      </c>
      <c r="CE67" s="214" t="s">
        <v>347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346</v>
      </c>
      <c r="CU67" s="214" t="s">
        <v>347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346</v>
      </c>
      <c r="DK67" s="214" t="s">
        <v>347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346</v>
      </c>
      <c r="EA67" s="214" t="s">
        <v>347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346</v>
      </c>
      <c r="EP67" s="214" t="s">
        <v>347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346</v>
      </c>
      <c r="FE67" s="214" t="s">
        <v>347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346</v>
      </c>
      <c r="FT67" s="214" t="s">
        <v>347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348</v>
      </c>
      <c r="B68" s="206" t="s">
        <v>349</v>
      </c>
      <c r="C68" s="206" t="s">
        <v>192</v>
      </c>
      <c r="D68" s="263">
        <f>D69+D70+D71</f>
        <v>14000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1020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348</v>
      </c>
      <c r="S68" s="206" t="s">
        <v>349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348</v>
      </c>
      <c r="AI68" s="206" t="s">
        <v>349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348</v>
      </c>
      <c r="AY68" s="206" t="s">
        <v>349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348</v>
      </c>
      <c r="BO68" s="206" t="s">
        <v>349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348</v>
      </c>
      <c r="CE68" s="206" t="s">
        <v>349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348</v>
      </c>
      <c r="CU68" s="206" t="s">
        <v>349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348</v>
      </c>
      <c r="DK68" s="206" t="s">
        <v>349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348</v>
      </c>
      <c r="EA68" s="206" t="s">
        <v>349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348</v>
      </c>
      <c r="EP68" s="206" t="s">
        <v>349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348</v>
      </c>
      <c r="FE68" s="206" t="s">
        <v>349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348</v>
      </c>
      <c r="FT68" s="206" t="s">
        <v>349</v>
      </c>
      <c r="FU68" s="206" t="s">
        <v>192</v>
      </c>
      <c r="FV68" s="257">
        <f>FV69+FV70+FV71</f>
        <v>14000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1020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350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350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350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разносить'!AX40</f>
        <v>0</v>
      </c>
      <c r="AR69" s="255">
        <f>'ф 4,2 - разносить'!AY40</f>
        <v>0</v>
      </c>
      <c r="AS69" s="255">
        <v>0</v>
      </c>
      <c r="AT69" s="255">
        <f>'ф 4,2 - разносить'!AY40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350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разносить'!BA40</f>
        <v>0</v>
      </c>
      <c r="BH69" s="255" t="e">
        <f>#REF!+#REF!</f>
        <v>#REF!</v>
      </c>
      <c r="BI69" s="255">
        <v>0</v>
      </c>
      <c r="BJ69" s="255">
        <f>'ф 4,2 - разносить'!BB40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350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разносить'!BD40</f>
        <v>0</v>
      </c>
      <c r="BX69" s="255" t="e">
        <f>#REF!+#REF!</f>
        <v>#REF!</v>
      </c>
      <c r="BY69" s="255">
        <v>0</v>
      </c>
      <c r="BZ69" s="255">
        <f>'ф 4,2 - разносить'!BE40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350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разносить'!BJ40</f>
        <v>0</v>
      </c>
      <c r="CN69" s="255" t="e">
        <f>#REF!+#REF!</f>
        <v>#REF!</v>
      </c>
      <c r="CO69" s="255">
        <v>0</v>
      </c>
      <c r="CP69" s="255">
        <f>'ф 4,2 - разносить'!BK40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350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разносить'!BG40</f>
        <v>0</v>
      </c>
      <c r="DD69" s="255">
        <f>'ф 4,2 - разносить'!DJ40</f>
        <v>0</v>
      </c>
      <c r="DE69" s="255">
        <v>0</v>
      </c>
      <c r="DF69" s="256">
        <f>'ф 4,2 - разносить'!BH40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350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разносить'!BM40</f>
        <v>0</v>
      </c>
      <c r="DT69" s="255"/>
      <c r="DU69" s="255">
        <v>0</v>
      </c>
      <c r="DV69" s="256">
        <f>'ф 4,2 - разносить'!BN40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350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разносить'!DA40</f>
        <v>0</v>
      </c>
      <c r="EJ69" s="255"/>
      <c r="EK69" s="255">
        <v>0</v>
      </c>
      <c r="EL69" s="256">
        <f>'ф 4,2 - разносить'!DB40</f>
        <v>0</v>
      </c>
      <c r="EM69" s="261" t="s">
        <v>10</v>
      </c>
      <c r="EN69" s="261" t="s">
        <v>10</v>
      </c>
      <c r="EO69" s="213" t="s">
        <v>49</v>
      </c>
      <c r="EP69" s="214" t="s">
        <v>350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разносить'!DM40</f>
        <v>0</v>
      </c>
      <c r="EY69" s="255"/>
      <c r="EZ69" s="255">
        <v>0</v>
      </c>
      <c r="FA69" s="256">
        <f>'ф 4,2 - разносить'!DN40</f>
        <v>0</v>
      </c>
      <c r="FB69" s="261" t="s">
        <v>10</v>
      </c>
      <c r="FC69" s="261" t="s">
        <v>10</v>
      </c>
      <c r="FD69" s="213" t="s">
        <v>49</v>
      </c>
      <c r="FE69" s="214" t="s">
        <v>350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разносить'!DY40</f>
        <v>0</v>
      </c>
      <c r="FN69" s="255"/>
      <c r="FO69" s="255">
        <v>0</v>
      </c>
      <c r="FP69" s="256">
        <f>'ф 4,2 - разносить'!DZ40</f>
        <v>0</v>
      </c>
      <c r="FQ69" s="261" t="s">
        <v>10</v>
      </c>
      <c r="FR69" s="261" t="s">
        <v>10</v>
      </c>
      <c r="FS69" s="213" t="s">
        <v>49</v>
      </c>
      <c r="FT69" s="214" t="s">
        <v>350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разносить'!CH40</f>
        <v>0</v>
      </c>
      <c r="GC69" s="256">
        <v>0</v>
      </c>
      <c r="GD69" s="256">
        <f>'ф 4,2 - разносить'!CI40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351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351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351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разносить'!AX41</f>
        <v>0</v>
      </c>
      <c r="AR70" s="255">
        <f>'ф 4,2 - разносить'!AY41</f>
        <v>0</v>
      </c>
      <c r="AS70" s="255">
        <v>0</v>
      </c>
      <c r="AT70" s="255">
        <f>'ф 4,2 - разносить'!AY41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351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разносить'!BA41</f>
        <v>0</v>
      </c>
      <c r="BH70" s="255" t="e">
        <f>#REF!+#REF!</f>
        <v>#REF!</v>
      </c>
      <c r="BI70" s="255">
        <v>0</v>
      </c>
      <c r="BJ70" s="255">
        <f>'ф 4,2 - разносить'!BB41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351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разносить'!BD41</f>
        <v>0</v>
      </c>
      <c r="BX70" s="255" t="e">
        <f>#REF!+#REF!</f>
        <v>#REF!</v>
      </c>
      <c r="BY70" s="255">
        <v>0</v>
      </c>
      <c r="BZ70" s="255">
        <f>'ф 4,2 - разносить'!BE41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351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разносить'!BJ41</f>
        <v>0</v>
      </c>
      <c r="CN70" s="255" t="e">
        <f>#REF!+#REF!</f>
        <v>#REF!</v>
      </c>
      <c r="CO70" s="255">
        <v>0</v>
      </c>
      <c r="CP70" s="255">
        <f>'ф 4,2 - разносить'!BK41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351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разносить'!BG41</f>
        <v>0</v>
      </c>
      <c r="DD70" s="255">
        <f>'ф 4,2 - разносить'!DJ41</f>
        <v>0</v>
      </c>
      <c r="DE70" s="255">
        <v>0</v>
      </c>
      <c r="DF70" s="256">
        <f>'ф 4,2 - разносить'!BH41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351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разносить'!BM41</f>
        <v>0</v>
      </c>
      <c r="DT70" s="255"/>
      <c r="DU70" s="255">
        <v>0</v>
      </c>
      <c r="DV70" s="256">
        <f>'ф 4,2 - разносить'!BN41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351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разносить'!DA41</f>
        <v>0</v>
      </c>
      <c r="EJ70" s="255"/>
      <c r="EK70" s="255">
        <v>0</v>
      </c>
      <c r="EL70" s="256">
        <f>'ф 4,2 - разносить'!DB41</f>
        <v>0</v>
      </c>
      <c r="EM70" s="261" t="s">
        <v>10</v>
      </c>
      <c r="EN70" s="261" t="s">
        <v>10</v>
      </c>
      <c r="EO70" s="213" t="s">
        <v>50</v>
      </c>
      <c r="EP70" s="214" t="s">
        <v>351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разносить'!DM41</f>
        <v>0</v>
      </c>
      <c r="EY70" s="255"/>
      <c r="EZ70" s="255">
        <v>0</v>
      </c>
      <c r="FA70" s="256">
        <f>'ф 4,2 - разносить'!DN41</f>
        <v>0</v>
      </c>
      <c r="FB70" s="261" t="s">
        <v>10</v>
      </c>
      <c r="FC70" s="261" t="s">
        <v>10</v>
      </c>
      <c r="FD70" s="213" t="s">
        <v>50</v>
      </c>
      <c r="FE70" s="214" t="s">
        <v>351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разносить'!DY41</f>
        <v>0</v>
      </c>
      <c r="FN70" s="255"/>
      <c r="FO70" s="255">
        <v>0</v>
      </c>
      <c r="FP70" s="256">
        <f>'ф 4,2 - разносить'!DZ41</f>
        <v>0</v>
      </c>
      <c r="FQ70" s="261" t="s">
        <v>10</v>
      </c>
      <c r="FR70" s="261" t="s">
        <v>10</v>
      </c>
      <c r="FS70" s="213" t="s">
        <v>50</v>
      </c>
      <c r="FT70" s="214" t="s">
        <v>351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разносить'!CH41</f>
        <v>0</v>
      </c>
      <c r="GC70" s="256">
        <v>0</v>
      </c>
      <c r="GD70" s="256">
        <f>'ф 4,2 - разносить'!CI41</f>
        <v>0</v>
      </c>
      <c r="GE70" s="261" t="s">
        <v>10</v>
      </c>
      <c r="GF70" s="261" t="s">
        <v>10</v>
      </c>
    </row>
    <row r="71" spans="1:188" ht="15" customHeight="1">
      <c r="A71" s="213" t="s">
        <v>352</v>
      </c>
      <c r="B71" s="214" t="s">
        <v>353</v>
      </c>
      <c r="C71" s="214" t="s">
        <v>195</v>
      </c>
      <c r="D71" s="269">
        <f t="shared" si="0"/>
        <v>14000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1020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352</v>
      </c>
      <c r="S71" s="214" t="s">
        <v>353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352</v>
      </c>
      <c r="AI71" s="214" t="s">
        <v>353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разносить'!AX42</f>
        <v>0</v>
      </c>
      <c r="AR71" s="255">
        <f>'ф 4,2 - разносить'!AY42</f>
        <v>0</v>
      </c>
      <c r="AS71" s="255">
        <v>0</v>
      </c>
      <c r="AT71" s="255">
        <f>'ф 4,2 - разносить'!AY42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352</v>
      </c>
      <c r="AY71" s="214" t="s">
        <v>353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разносить'!BA42</f>
        <v>0</v>
      </c>
      <c r="BH71" s="255" t="e">
        <f>#REF!+#REF!</f>
        <v>#REF!</v>
      </c>
      <c r="BI71" s="255">
        <v>0</v>
      </c>
      <c r="BJ71" s="255">
        <f>'ф 4,2 - разносить'!BB42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352</v>
      </c>
      <c r="BO71" s="214" t="s">
        <v>353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разносить'!BD42</f>
        <v>0</v>
      </c>
      <c r="BX71" s="255" t="e">
        <f>#REF!+#REF!</f>
        <v>#REF!</v>
      </c>
      <c r="BY71" s="255">
        <v>0</v>
      </c>
      <c r="BZ71" s="255">
        <f>'ф 4,2 - разносить'!BE42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352</v>
      </c>
      <c r="CE71" s="214" t="s">
        <v>353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разносить'!BJ42</f>
        <v>0</v>
      </c>
      <c r="CN71" s="255" t="e">
        <f>#REF!+#REF!</f>
        <v>#REF!</v>
      </c>
      <c r="CO71" s="255">
        <v>0</v>
      </c>
      <c r="CP71" s="255">
        <f>'ф 4,2 - разносить'!BK42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352</v>
      </c>
      <c r="CU71" s="214" t="s">
        <v>353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разносить'!BG42</f>
        <v>0</v>
      </c>
      <c r="DD71" s="255">
        <f>'ф 4,2 - разносить'!DJ42</f>
        <v>0</v>
      </c>
      <c r="DE71" s="255">
        <v>0</v>
      </c>
      <c r="DF71" s="256">
        <f>'ф 4,2 - разносить'!BH42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352</v>
      </c>
      <c r="DK71" s="214" t="s">
        <v>353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разносить'!BM42</f>
        <v>0</v>
      </c>
      <c r="DT71" s="255"/>
      <c r="DU71" s="255">
        <v>0</v>
      </c>
      <c r="DV71" s="256">
        <f>'ф 4,2 - разносить'!BN42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352</v>
      </c>
      <c r="EA71" s="214" t="s">
        <v>353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разносить'!CK42</f>
        <v>0</v>
      </c>
      <c r="EJ71" s="255">
        <f>'ф 4,2 - разносить'!CL42</f>
        <v>0</v>
      </c>
      <c r="EK71" s="255">
        <v>0</v>
      </c>
      <c r="EL71" s="255">
        <f>'ф 4,2 - разносить'!CL42</f>
        <v>0</v>
      </c>
      <c r="EM71" s="261" t="s">
        <v>10</v>
      </c>
      <c r="EN71" s="261" t="s">
        <v>10</v>
      </c>
      <c r="EO71" s="213" t="s">
        <v>352</v>
      </c>
      <c r="EP71" s="214" t="s">
        <v>353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разносить'!CN42</f>
        <v>0</v>
      </c>
      <c r="EY71" s="255">
        <f>'ф 4,2 - разносить'!DA42</f>
        <v>0</v>
      </c>
      <c r="EZ71" s="255">
        <v>0</v>
      </c>
      <c r="FA71" s="255">
        <f>'ф 4,2 - разносить'!CO42</f>
        <v>0</v>
      </c>
      <c r="FB71" s="261" t="s">
        <v>10</v>
      </c>
      <c r="FC71" s="261" t="s">
        <v>10</v>
      </c>
      <c r="FD71" s="213" t="s">
        <v>352</v>
      </c>
      <c r="FE71" s="214" t="s">
        <v>353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разносить'!CZ42</f>
        <v>0</v>
      </c>
      <c r="FN71" s="255">
        <f>'ф 4,2 - разносить'!DM42</f>
        <v>0</v>
      </c>
      <c r="FO71" s="255">
        <v>0</v>
      </c>
      <c r="FP71" s="255">
        <f>'ф 4,2 - разносить'!DA42</f>
        <v>0</v>
      </c>
      <c r="FQ71" s="261" t="s">
        <v>10</v>
      </c>
      <c r="FR71" s="261" t="s">
        <v>10</v>
      </c>
      <c r="FS71" s="213" t="s">
        <v>352</v>
      </c>
      <c r="FT71" s="214" t="s">
        <v>353</v>
      </c>
      <c r="FU71" s="214" t="s">
        <v>195</v>
      </c>
      <c r="FV71" s="254">
        <v>14000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разносить'!CH42</f>
        <v>1020</v>
      </c>
      <c r="GC71" s="256">
        <v>0</v>
      </c>
      <c r="GD71" s="256">
        <f>'ф 4,2 - разносить'!CI42</f>
        <v>0</v>
      </c>
      <c r="GE71" s="261" t="s">
        <v>10</v>
      </c>
      <c r="GF71" s="261" t="s">
        <v>10</v>
      </c>
    </row>
    <row r="72" spans="1:188" ht="15" customHeight="1">
      <c r="A72" s="212" t="s">
        <v>354</v>
      </c>
      <c r="B72" s="206" t="s">
        <v>355</v>
      </c>
      <c r="C72" s="206" t="s">
        <v>196</v>
      </c>
      <c r="D72" s="266">
        <f t="shared" si="0"/>
        <v>9300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511.47999999999996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354</v>
      </c>
      <c r="S72" s="206" t="s">
        <v>355</v>
      </c>
      <c r="T72" s="206" t="s">
        <v>196</v>
      </c>
      <c r="U72" s="250">
        <v>9000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436.4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354</v>
      </c>
      <c r="AI72" s="206" t="s">
        <v>355</v>
      </c>
      <c r="AJ72" s="206" t="s">
        <v>196</v>
      </c>
      <c r="AK72" s="257">
        <v>300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разносить'!AX43</f>
        <v>75.08</v>
      </c>
      <c r="AR72" s="258">
        <f>'ф 4,2 - разносить'!AY43</f>
        <v>0</v>
      </c>
      <c r="AS72" s="251">
        <v>0</v>
      </c>
      <c r="AT72" s="258">
        <f>'ф 4,2 - разносить'!AY43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354</v>
      </c>
      <c r="AY72" s="206" t="s">
        <v>355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разносить'!BA43</f>
        <v>0</v>
      </c>
      <c r="BH72" s="251" t="e">
        <f>#REF!+#REF!</f>
        <v>#REF!</v>
      </c>
      <c r="BI72" s="251">
        <v>0</v>
      </c>
      <c r="BJ72" s="251">
        <f>'ф 4,2 - разносить'!BB43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354</v>
      </c>
      <c r="BO72" s="206" t="s">
        <v>355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разносить'!BD43</f>
        <v>0</v>
      </c>
      <c r="BX72" s="258" t="e">
        <f>#REF!+#REF!</f>
        <v>#REF!</v>
      </c>
      <c r="BY72" s="251">
        <v>0</v>
      </c>
      <c r="BZ72" s="258">
        <f>'ф 4,2 - разносить'!BE43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354</v>
      </c>
      <c r="CE72" s="206" t="s">
        <v>355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разносить'!BJ43</f>
        <v>0</v>
      </c>
      <c r="CN72" s="258" t="e">
        <f>#REF!+#REF!</f>
        <v>#REF!</v>
      </c>
      <c r="CO72" s="251">
        <v>0</v>
      </c>
      <c r="CP72" s="258">
        <f>'ф 4,2 - разносить'!BK43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354</v>
      </c>
      <c r="CU72" s="206" t="s">
        <v>355</v>
      </c>
      <c r="CV72" s="206" t="s">
        <v>196</v>
      </c>
      <c r="CW72" s="257"/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разносить'!BG43</f>
        <v>0</v>
      </c>
      <c r="DD72" s="258">
        <f>'ф 4,2 - разносить'!DJ43</f>
        <v>0</v>
      </c>
      <c r="DE72" s="251">
        <v>0</v>
      </c>
      <c r="DF72" s="259">
        <f>'ф 4,2 - разносить'!BH43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354</v>
      </c>
      <c r="DK72" s="206" t="s">
        <v>355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разносить'!BM43</f>
        <v>0</v>
      </c>
      <c r="DT72" s="258"/>
      <c r="DU72" s="251">
        <v>0</v>
      </c>
      <c r="DV72" s="259">
        <f>'ф 4,2 - разносить'!BN43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354</v>
      </c>
      <c r="EA72" s="206" t="s">
        <v>355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разносить'!DA43</f>
        <v>0</v>
      </c>
      <c r="EJ72" s="258"/>
      <c r="EK72" s="251">
        <v>0</v>
      </c>
      <c r="EL72" s="259">
        <f>'ф 4,2 - разносить'!DB43</f>
        <v>0</v>
      </c>
      <c r="EM72" s="260" t="s">
        <v>10</v>
      </c>
      <c r="EN72" s="260" t="s">
        <v>10</v>
      </c>
      <c r="EO72" s="212" t="s">
        <v>354</v>
      </c>
      <c r="EP72" s="206" t="s">
        <v>355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разносить'!DM43</f>
        <v>0</v>
      </c>
      <c r="EY72" s="251"/>
      <c r="EZ72" s="251">
        <v>0</v>
      </c>
      <c r="FA72" s="252">
        <f>'ф 4,2 - разносить'!DN43</f>
        <v>0</v>
      </c>
      <c r="FB72" s="262" t="s">
        <v>10</v>
      </c>
      <c r="FC72" s="262" t="s">
        <v>10</v>
      </c>
      <c r="FD72" s="212" t="s">
        <v>354</v>
      </c>
      <c r="FE72" s="206" t="s">
        <v>355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разносить'!DY43</f>
        <v>0</v>
      </c>
      <c r="FN72" s="251"/>
      <c r="FO72" s="251">
        <v>0</v>
      </c>
      <c r="FP72" s="252">
        <f>'ф 4,2 - разносить'!DZ43</f>
        <v>0</v>
      </c>
      <c r="FQ72" s="262" t="s">
        <v>10</v>
      </c>
      <c r="FR72" s="262" t="s">
        <v>10</v>
      </c>
      <c r="FS72" s="212" t="s">
        <v>354</v>
      </c>
      <c r="FT72" s="206" t="s">
        <v>355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разносить'!EK43</f>
        <v>0</v>
      </c>
      <c r="GC72" s="252">
        <v>0</v>
      </c>
      <c r="GD72" s="252">
        <f>'ф 4,2 - разносить'!CI43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1660377.49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1466527.49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1289387.75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1183037.75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178849.72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91349.72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2850.36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2850.36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62028.9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62028.9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1356.59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1356.59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125904.17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125904.17000000001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356</v>
      </c>
      <c r="C74" s="206" t="s">
        <v>205</v>
      </c>
      <c r="D74" s="266">
        <f>D75+D76+D80+D84+D89+D90</f>
        <v>1660377.49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1466527.49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356</v>
      </c>
      <c r="T74" s="206" t="s">
        <v>205</v>
      </c>
      <c r="U74" s="250">
        <f>U75+U76+U80+U84+U89+U90</f>
        <v>1289387.75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1183037.75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356</v>
      </c>
      <c r="AJ74" s="206" t="s">
        <v>205</v>
      </c>
      <c r="AK74" s="250">
        <f>AK75+AK76+AK80+AK84+AK89+AK90</f>
        <v>178849.72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91349.72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356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356</v>
      </c>
      <c r="BP74" s="206" t="s">
        <v>205</v>
      </c>
      <c r="BQ74" s="250">
        <f>BQ75+BQ76+BQ80+BQ84+BQ89+BQ90</f>
        <v>2850.36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2850.36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356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356</v>
      </c>
      <c r="CV74" s="206" t="s">
        <v>205</v>
      </c>
      <c r="CW74" s="250">
        <f>CW75+CW76+CW80+CW84+CW89+CW90</f>
        <v>62028.9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62028.9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356</v>
      </c>
      <c r="DL74" s="206" t="s">
        <v>205</v>
      </c>
      <c r="DM74" s="250">
        <f>DM75+DM76+DM80+DM84+DM89+DM90</f>
        <v>1356.59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1356.59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356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356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356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356</v>
      </c>
      <c r="FU74" s="206" t="s">
        <v>205</v>
      </c>
      <c r="FV74" s="250">
        <f>FV75+FV76+FV80+FV84+FV89+FV90</f>
        <v>125904.17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125904.17000000001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357</v>
      </c>
      <c r="C75" s="214" t="s">
        <v>206</v>
      </c>
      <c r="D75" s="269">
        <f>U75+AK75+BA75+BQ75+CG75+CW75+DM75+EC75+ER75+FG75+FV75</f>
        <v>1501377.49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1466527.49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357</v>
      </c>
      <c r="T75" s="214" t="s">
        <v>206</v>
      </c>
      <c r="U75" s="257">
        <v>1189387.75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1183037.75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357</v>
      </c>
      <c r="AJ75" s="214" t="s">
        <v>206</v>
      </c>
      <c r="AK75" s="257">
        <v>119849.72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разносить'!AX46</f>
        <v>91349.72</v>
      </c>
      <c r="AR75" s="258">
        <f>'ф 4,2 - разносить'!AY46</f>
        <v>0</v>
      </c>
      <c r="AS75" s="258">
        <v>0</v>
      </c>
      <c r="AT75" s="258">
        <f>'ф 4,2 - разносить'!AY46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357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разносить'!BA46</f>
        <v>0</v>
      </c>
      <c r="BH75" s="258" t="e">
        <f>#REF!+#REF!</f>
        <v>#REF!</v>
      </c>
      <c r="BI75" s="258">
        <v>0</v>
      </c>
      <c r="BJ75" s="258">
        <f>'ф 4,2 - разносить'!BB46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357</v>
      </c>
      <c r="BP75" s="214" t="s">
        <v>206</v>
      </c>
      <c r="BQ75" s="257">
        <v>2850.36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разносить'!BD46</f>
        <v>2850.36</v>
      </c>
      <c r="BX75" s="258" t="e">
        <f>#REF!+#REF!</f>
        <v>#REF!</v>
      </c>
      <c r="BY75" s="258">
        <v>0</v>
      </c>
      <c r="BZ75" s="258">
        <f>'ф 4,2 - разносить'!BE46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357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разносить'!BJ46</f>
        <v>0</v>
      </c>
      <c r="CN75" s="258" t="e">
        <f>#REF!+#REF!</f>
        <v>#REF!</v>
      </c>
      <c r="CO75" s="258">
        <v>0</v>
      </c>
      <c r="CP75" s="258">
        <f>'ф 4,2 - разносить'!BK46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357</v>
      </c>
      <c r="CV75" s="214" t="s">
        <v>206</v>
      </c>
      <c r="CW75" s="257">
        <v>62028.9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разносить'!BG46</f>
        <v>62028.9</v>
      </c>
      <c r="DD75" s="258">
        <f>'ф 4,2 - разносить'!DJ46</f>
        <v>0</v>
      </c>
      <c r="DE75" s="258">
        <v>0</v>
      </c>
      <c r="DF75" s="259">
        <f>'ф 4,2 - разносить'!BH46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357</v>
      </c>
      <c r="DL75" s="214" t="s">
        <v>206</v>
      </c>
      <c r="DM75" s="257">
        <v>1356.59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разносить'!BM46</f>
        <v>1356.59</v>
      </c>
      <c r="DT75" s="258"/>
      <c r="DU75" s="258">
        <v>0</v>
      </c>
      <c r="DV75" s="259">
        <f>'ф 4,2 - разносить'!BN46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357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разносить'!CK46</f>
        <v>0</v>
      </c>
      <c r="EJ75" s="258">
        <f>'ф 4,2 - разносить'!CL46</f>
        <v>0</v>
      </c>
      <c r="EK75" s="258">
        <v>0</v>
      </c>
      <c r="EL75" s="255">
        <f>'ф 4,2 - разносить'!CL46</f>
        <v>0</v>
      </c>
      <c r="EM75" s="260" t="s">
        <v>10</v>
      </c>
      <c r="EN75" s="260" t="s">
        <v>10</v>
      </c>
      <c r="EO75" s="213" t="s">
        <v>56</v>
      </c>
      <c r="EP75" s="214" t="s">
        <v>357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разносить'!CN46</f>
        <v>0</v>
      </c>
      <c r="EY75" s="258">
        <f>'ф 4,2 - разносить'!DA46</f>
        <v>0</v>
      </c>
      <c r="EZ75" s="258">
        <v>0</v>
      </c>
      <c r="FA75" s="258">
        <f>'ф 4,2 - разносить'!CO46</f>
        <v>0</v>
      </c>
      <c r="FB75" s="260" t="s">
        <v>10</v>
      </c>
      <c r="FC75" s="260" t="s">
        <v>10</v>
      </c>
      <c r="FD75" s="213" t="s">
        <v>56</v>
      </c>
      <c r="FE75" s="214" t="s">
        <v>357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разносить'!CZ46</f>
        <v>0</v>
      </c>
      <c r="FN75" s="258">
        <f>'ф 4,2 - разносить'!DM46</f>
        <v>0</v>
      </c>
      <c r="FO75" s="258">
        <v>0</v>
      </c>
      <c r="FP75" s="258">
        <f>'ф 4,2 - разносить'!DA46</f>
        <v>0</v>
      </c>
      <c r="FQ75" s="260" t="s">
        <v>10</v>
      </c>
      <c r="FR75" s="260" t="s">
        <v>10</v>
      </c>
      <c r="FS75" s="213" t="s">
        <v>56</v>
      </c>
      <c r="FT75" s="214" t="s">
        <v>357</v>
      </c>
      <c r="FU75" s="214" t="s">
        <v>206</v>
      </c>
      <c r="FV75" s="257">
        <v>125904.17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разносить'!CH46</f>
        <v>125904.17000000001</v>
      </c>
      <c r="GC75" s="258">
        <v>0</v>
      </c>
      <c r="GD75" s="258">
        <f>'ф 4,2 - разносить'!CI46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358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358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358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358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358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358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358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358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358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358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358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358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359</v>
      </c>
      <c r="B77" s="205" t="s">
        <v>360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359</v>
      </c>
      <c r="S77" s="205" t="s">
        <v>360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359</v>
      </c>
      <c r="AI77" s="205" t="s">
        <v>360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разносить'!AX48</f>
        <v>0</v>
      </c>
      <c r="AR77" s="255">
        <f>'ф 4,2 - разносить'!AY48</f>
        <v>0</v>
      </c>
      <c r="AS77" s="255">
        <v>0</v>
      </c>
      <c r="AT77" s="255">
        <f>'ф 4,2 - разносить'!AY48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359</v>
      </c>
      <c r="AY77" s="205" t="s">
        <v>360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разносить'!BA48</f>
        <v>0</v>
      </c>
      <c r="BH77" s="255" t="e">
        <f>#REF!+#REF!</f>
        <v>#REF!</v>
      </c>
      <c r="BI77" s="255">
        <v>0</v>
      </c>
      <c r="BJ77" s="255">
        <f>'ф 4,2 - разносить'!BB48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359</v>
      </c>
      <c r="BO77" s="205" t="s">
        <v>360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разносить'!BD48</f>
        <v>0</v>
      </c>
      <c r="BX77" s="255" t="e">
        <f>#REF!+#REF!</f>
        <v>#REF!</v>
      </c>
      <c r="BY77" s="255">
        <v>0</v>
      </c>
      <c r="BZ77" s="255">
        <f>'ф 4,2 - разносить'!BE48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359</v>
      </c>
      <c r="CE77" s="205" t="s">
        <v>360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разносить'!BJ48</f>
        <v>0</v>
      </c>
      <c r="CN77" s="255" t="e">
        <f>#REF!+#REF!</f>
        <v>#REF!</v>
      </c>
      <c r="CO77" s="255">
        <v>0</v>
      </c>
      <c r="CP77" s="255">
        <f>'ф 4,2 - разносить'!BK48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359</v>
      </c>
      <c r="CU77" s="205" t="s">
        <v>360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разносить'!BG48</f>
        <v>0</v>
      </c>
      <c r="DD77" s="255">
        <f>'ф 4,2 - разносить'!DJ48</f>
        <v>0</v>
      </c>
      <c r="DE77" s="255">
        <v>0</v>
      </c>
      <c r="DF77" s="256">
        <f>'ф 4,2 - разносить'!BH48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359</v>
      </c>
      <c r="DK77" s="205" t="s">
        <v>360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разносить'!BM48</f>
        <v>0</v>
      </c>
      <c r="DT77" s="255"/>
      <c r="DU77" s="255">
        <v>0</v>
      </c>
      <c r="DV77" s="256">
        <f>'ф 4,2 - разносить'!BN48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359</v>
      </c>
      <c r="EA77" s="205" t="s">
        <v>360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разносить'!DA48</f>
        <v>0</v>
      </c>
      <c r="EJ77" s="255"/>
      <c r="EK77" s="255">
        <v>0</v>
      </c>
      <c r="EL77" s="255">
        <f>'ф 4,2 - разносить'!CL48</f>
        <v>0</v>
      </c>
      <c r="EM77" s="261" t="s">
        <v>10</v>
      </c>
      <c r="EN77" s="261" t="s">
        <v>10</v>
      </c>
      <c r="EO77" s="207" t="s">
        <v>359</v>
      </c>
      <c r="EP77" s="205" t="s">
        <v>360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разносить'!DM48</f>
        <v>0</v>
      </c>
      <c r="EY77" s="255"/>
      <c r="EZ77" s="255">
        <v>0</v>
      </c>
      <c r="FA77" s="255">
        <f>'ф 4,2 - разносить'!DA48</f>
        <v>0</v>
      </c>
      <c r="FB77" s="261" t="s">
        <v>10</v>
      </c>
      <c r="FC77" s="261" t="s">
        <v>10</v>
      </c>
      <c r="FD77" s="207" t="s">
        <v>359</v>
      </c>
      <c r="FE77" s="205" t="s">
        <v>360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разносить'!DY48</f>
        <v>0</v>
      </c>
      <c r="FN77" s="255"/>
      <c r="FO77" s="255">
        <v>0</v>
      </c>
      <c r="FP77" s="255">
        <f>'ф 4,2 - разносить'!DM48</f>
        <v>0</v>
      </c>
      <c r="FQ77" s="261" t="s">
        <v>10</v>
      </c>
      <c r="FR77" s="261" t="s">
        <v>10</v>
      </c>
      <c r="FS77" s="207" t="s">
        <v>359</v>
      </c>
      <c r="FT77" s="205" t="s">
        <v>360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разносить'!EK48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361</v>
      </c>
      <c r="B78" s="205" t="s">
        <v>362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361</v>
      </c>
      <c r="S78" s="205" t="s">
        <v>362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361</v>
      </c>
      <c r="AI78" s="205" t="s">
        <v>362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разносить'!AX49</f>
        <v>0</v>
      </c>
      <c r="AR78" s="255">
        <f>'ф 4,2 - разносить'!AY49</f>
        <v>0</v>
      </c>
      <c r="AS78" s="255">
        <v>0</v>
      </c>
      <c r="AT78" s="255">
        <f>'ф 4,2 - разносить'!AY49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361</v>
      </c>
      <c r="AY78" s="205" t="s">
        <v>362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разносить'!BA49</f>
        <v>0</v>
      </c>
      <c r="BH78" s="255" t="e">
        <f>#REF!+#REF!</f>
        <v>#REF!</v>
      </c>
      <c r="BI78" s="255">
        <v>0</v>
      </c>
      <c r="BJ78" s="255">
        <f>'ф 4,2 - разносить'!BB49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361</v>
      </c>
      <c r="BO78" s="205" t="s">
        <v>362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разносить'!BD49</f>
        <v>0</v>
      </c>
      <c r="BX78" s="255" t="e">
        <f>#REF!+#REF!</f>
        <v>#REF!</v>
      </c>
      <c r="BY78" s="255">
        <v>0</v>
      </c>
      <c r="BZ78" s="255">
        <f>'ф 4,2 - разносить'!BE49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361</v>
      </c>
      <c r="CE78" s="205" t="s">
        <v>362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разносить'!BJ49</f>
        <v>0</v>
      </c>
      <c r="CN78" s="255" t="e">
        <f>#REF!+#REF!</f>
        <v>#REF!</v>
      </c>
      <c r="CO78" s="255">
        <v>0</v>
      </c>
      <c r="CP78" s="255">
        <f>'ф 4,2 - разносить'!BK49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361</v>
      </c>
      <c r="CU78" s="205" t="s">
        <v>362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разносить'!BG49</f>
        <v>0</v>
      </c>
      <c r="DD78" s="255">
        <f>'ф 4,2 - разносить'!DJ49</f>
        <v>0</v>
      </c>
      <c r="DE78" s="255">
        <v>0</v>
      </c>
      <c r="DF78" s="256">
        <f>'ф 4,2 - разносить'!BH49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361</v>
      </c>
      <c r="DK78" s="205" t="s">
        <v>362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разносить'!BM49</f>
        <v>0</v>
      </c>
      <c r="DT78" s="255"/>
      <c r="DU78" s="255">
        <v>0</v>
      </c>
      <c r="DV78" s="256">
        <f>'ф 4,2 - разносить'!BN49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361</v>
      </c>
      <c r="EA78" s="205" t="s">
        <v>362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разносить'!DA49</f>
        <v>0</v>
      </c>
      <c r="EJ78" s="255"/>
      <c r="EK78" s="255">
        <v>0</v>
      </c>
      <c r="EL78" s="255">
        <f>'ф 4,2 - разносить'!CL49</f>
        <v>0</v>
      </c>
      <c r="EM78" s="261" t="s">
        <v>10</v>
      </c>
      <c r="EN78" s="261" t="s">
        <v>10</v>
      </c>
      <c r="EO78" s="207" t="s">
        <v>361</v>
      </c>
      <c r="EP78" s="205" t="s">
        <v>362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разносить'!DM49</f>
        <v>0</v>
      </c>
      <c r="EY78" s="255"/>
      <c r="EZ78" s="255">
        <v>0</v>
      </c>
      <c r="FA78" s="255">
        <f>'ф 4,2 - разносить'!DA49</f>
        <v>0</v>
      </c>
      <c r="FB78" s="261" t="s">
        <v>10</v>
      </c>
      <c r="FC78" s="261" t="s">
        <v>10</v>
      </c>
      <c r="FD78" s="207" t="s">
        <v>361</v>
      </c>
      <c r="FE78" s="205" t="s">
        <v>362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разносить'!DY49</f>
        <v>0</v>
      </c>
      <c r="FN78" s="255"/>
      <c r="FO78" s="255">
        <v>0</v>
      </c>
      <c r="FP78" s="255">
        <f>'ф 4,2 - разносить'!DM49</f>
        <v>0</v>
      </c>
      <c r="FQ78" s="261" t="s">
        <v>10</v>
      </c>
      <c r="FR78" s="261" t="s">
        <v>10</v>
      </c>
      <c r="FS78" s="207" t="s">
        <v>361</v>
      </c>
      <c r="FT78" s="205" t="s">
        <v>362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разносить'!EK49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разносить'!CQ50</f>
        <v>0</v>
      </c>
      <c r="K79" s="270">
        <f>'ф 4,2 - разносить'!CR50</f>
        <v>0</v>
      </c>
      <c r="L79" s="270">
        <f>'ф 4,2 - разносить'!CS50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разносить'!AX50</f>
        <v>0</v>
      </c>
      <c r="AR79" s="255">
        <f>'ф 4,2 - разносить'!AY50</f>
        <v>0</v>
      </c>
      <c r="AS79" s="255"/>
      <c r="AT79" s="255">
        <f>'ф 4,2 - разносить'!AY50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разносить'!BA50</f>
        <v>0</v>
      </c>
      <c r="BH79" s="255" t="e">
        <f>#REF!+#REF!</f>
        <v>#REF!</v>
      </c>
      <c r="BI79" s="255"/>
      <c r="BJ79" s="255">
        <f>'ф 4,2 - разносить'!BB50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разносить'!BD50</f>
        <v>0</v>
      </c>
      <c r="BX79" s="255" t="e">
        <f>#REF!+#REF!</f>
        <v>#REF!</v>
      </c>
      <c r="BY79" s="255"/>
      <c r="BZ79" s="255">
        <f>'ф 4,2 - разносить'!BE50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разносить'!BJ50</f>
        <v>0</v>
      </c>
      <c r="CN79" s="255" t="e">
        <f>#REF!+#REF!</f>
        <v>#REF!</v>
      </c>
      <c r="CO79" s="255"/>
      <c r="CP79" s="255">
        <f>'ф 4,2 - разносить'!BK50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разносить'!BG50</f>
        <v>0</v>
      </c>
      <c r="DD79" s="255">
        <f>'ф 4,2 - разносить'!DJ50</f>
        <v>0</v>
      </c>
      <c r="DE79" s="255"/>
      <c r="DF79" s="256">
        <f>'ф 4,2 - разносить'!BH50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разносить'!BM50</f>
        <v>0</v>
      </c>
      <c r="DT79" s="255"/>
      <c r="DU79" s="255"/>
      <c r="DV79" s="256">
        <f>'ф 4,2 - разносить'!BN50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разносить'!DA50</f>
        <v>0</v>
      </c>
      <c r="EJ79" s="255"/>
      <c r="EK79" s="255"/>
      <c r="EL79" s="255">
        <f>'ф 4,2 - разносить'!CL50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разносить'!DM50</f>
        <v>0</v>
      </c>
      <c r="EY79" s="255"/>
      <c r="EZ79" s="255"/>
      <c r="FA79" s="255">
        <f>'ф 4,2 - разносить'!DA50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разносить'!DY50</f>
        <v>0</v>
      </c>
      <c r="FN79" s="255"/>
      <c r="FO79" s="255"/>
      <c r="FP79" s="255">
        <f>'ф 4,2 - разносить'!DM50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разносить'!EK50</f>
        <v>0</v>
      </c>
      <c r="GC79" s="255">
        <f>'ф 4,2 - разносить'!DY50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250</v>
      </c>
      <c r="B80" s="214" t="s">
        <v>363</v>
      </c>
      <c r="C80" s="214" t="s">
        <v>207</v>
      </c>
      <c r="D80" s="263">
        <f>D81+D83</f>
        <v>159000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0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250</v>
      </c>
      <c r="S80" s="214" t="s">
        <v>363</v>
      </c>
      <c r="T80" s="214" t="s">
        <v>207</v>
      </c>
      <c r="U80" s="257">
        <f>U81+U83</f>
        <v>100000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250</v>
      </c>
      <c r="AI80" s="214" t="s">
        <v>363</v>
      </c>
      <c r="AJ80" s="214" t="s">
        <v>207</v>
      </c>
      <c r="AK80" s="257">
        <f>AK81+AK83</f>
        <v>59000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0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250</v>
      </c>
      <c r="AY80" s="214" t="s">
        <v>363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250</v>
      </c>
      <c r="BO80" s="214" t="s">
        <v>363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250</v>
      </c>
      <c r="CE80" s="214" t="s">
        <v>363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250</v>
      </c>
      <c r="CU80" s="214" t="s">
        <v>363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250</v>
      </c>
      <c r="DK80" s="214" t="s">
        <v>363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250</v>
      </c>
      <c r="EA80" s="214" t="s">
        <v>363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250</v>
      </c>
      <c r="EP80" s="214" t="s">
        <v>363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250</v>
      </c>
      <c r="FE80" s="214" t="s">
        <v>363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250</v>
      </c>
      <c r="FT80" s="214" t="s">
        <v>363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364</v>
      </c>
      <c r="B81" s="205" t="s">
        <v>365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364</v>
      </c>
      <c r="S81" s="205" t="s">
        <v>365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364</v>
      </c>
      <c r="AI81" s="205" t="s">
        <v>365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разносить'!AX52</f>
        <v>0</v>
      </c>
      <c r="AR81" s="255">
        <f>'ф 4,2 - разносить'!AY52</f>
        <v>0</v>
      </c>
      <c r="AS81" s="255">
        <v>0</v>
      </c>
      <c r="AT81" s="255">
        <f>'ф 4,2 - разносить'!AY52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364</v>
      </c>
      <c r="AY81" s="205" t="s">
        <v>365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разносить'!BA52</f>
        <v>0</v>
      </c>
      <c r="BH81" s="255" t="e">
        <f>#REF!+#REF!</f>
        <v>#REF!</v>
      </c>
      <c r="BI81" s="255">
        <v>0</v>
      </c>
      <c r="BJ81" s="255">
        <f>'ф 4,2 - разносить'!BB52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364</v>
      </c>
      <c r="BO81" s="205" t="s">
        <v>365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разносить'!BD52</f>
        <v>0</v>
      </c>
      <c r="BX81" s="255" t="e">
        <f>#REF!+#REF!</f>
        <v>#REF!</v>
      </c>
      <c r="BY81" s="255">
        <v>0</v>
      </c>
      <c r="BZ81" s="255">
        <f>'ф 4,2 - разносить'!BE52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364</v>
      </c>
      <c r="CE81" s="205" t="s">
        <v>365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разносить'!BJ52</f>
        <v>0</v>
      </c>
      <c r="CN81" s="255" t="e">
        <f>#REF!+#REF!</f>
        <v>#REF!</v>
      </c>
      <c r="CO81" s="255">
        <v>0</v>
      </c>
      <c r="CP81" s="255">
        <f>'ф 4,2 - разносить'!BK52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364</v>
      </c>
      <c r="CU81" s="205" t="s">
        <v>365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разносить'!BG52</f>
        <v>0</v>
      </c>
      <c r="DD81" s="255">
        <f>'ф 4,2 - разносить'!DJ52</f>
        <v>0</v>
      </c>
      <c r="DE81" s="255">
        <v>0</v>
      </c>
      <c r="DF81" s="256">
        <f>'ф 4,2 - разносить'!BH52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364</v>
      </c>
      <c r="DK81" s="205" t="s">
        <v>365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разносить'!BM52</f>
        <v>0</v>
      </c>
      <c r="DT81" s="255"/>
      <c r="DU81" s="255">
        <v>0</v>
      </c>
      <c r="DV81" s="256">
        <f>'ф 4,2 - разносить'!BN52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364</v>
      </c>
      <c r="EA81" s="205" t="s">
        <v>365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разносить'!DA52</f>
        <v>0</v>
      </c>
      <c r="EJ81" s="255"/>
      <c r="EK81" s="255">
        <v>0</v>
      </c>
      <c r="EL81" s="256">
        <f>'ф 4,2 - разносить'!DB52</f>
        <v>0</v>
      </c>
      <c r="EM81" s="261" t="s">
        <v>10</v>
      </c>
      <c r="EN81" s="261" t="s">
        <v>10</v>
      </c>
      <c r="EO81" s="207" t="s">
        <v>364</v>
      </c>
      <c r="EP81" s="205" t="s">
        <v>365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разносить'!DM52</f>
        <v>0</v>
      </c>
      <c r="EY81" s="255"/>
      <c r="EZ81" s="255">
        <v>0</v>
      </c>
      <c r="FA81" s="256">
        <f>'ф 4,2 - разносить'!DN52</f>
        <v>0</v>
      </c>
      <c r="FB81" s="261" t="s">
        <v>10</v>
      </c>
      <c r="FC81" s="261" t="s">
        <v>10</v>
      </c>
      <c r="FD81" s="207" t="s">
        <v>364</v>
      </c>
      <c r="FE81" s="205" t="s">
        <v>365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разносить'!DY52</f>
        <v>0</v>
      </c>
      <c r="FN81" s="255"/>
      <c r="FO81" s="255">
        <v>0</v>
      </c>
      <c r="FP81" s="256">
        <f>'ф 4,2 - разносить'!DZ52</f>
        <v>0</v>
      </c>
      <c r="FQ81" s="261" t="s">
        <v>10</v>
      </c>
      <c r="FR81" s="261" t="s">
        <v>10</v>
      </c>
      <c r="FS81" s="207" t="s">
        <v>364</v>
      </c>
      <c r="FT81" s="205" t="s">
        <v>365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разносить'!EK52</f>
        <v>0</v>
      </c>
      <c r="GC81" s="256">
        <v>0</v>
      </c>
      <c r="GD81" s="256">
        <f>'ф 4,2 - разносить'!CI52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278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0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278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278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разносить'!AX53</f>
        <v>0</v>
      </c>
      <c r="AR82" s="255">
        <f>'ф 4,2 - разносить'!AY53</f>
        <v>0</v>
      </c>
      <c r="AS82" s="255"/>
      <c r="AT82" s="255">
        <f>'ф 4,2 - разносить'!AY53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278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разносить'!BA53</f>
        <v>0</v>
      </c>
      <c r="BH82" s="255" t="e">
        <f>#REF!+#REF!</f>
        <v>#REF!</v>
      </c>
      <c r="BI82" s="255"/>
      <c r="BJ82" s="255">
        <f>'ф 4,2 - разносить'!BB53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278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разносить'!BD53</f>
        <v>0</v>
      </c>
      <c r="BX82" s="255" t="e">
        <f>#REF!+#REF!</f>
        <v>#REF!</v>
      </c>
      <c r="BY82" s="255"/>
      <c r="BZ82" s="255">
        <f>'ф 4,2 - разносить'!BE53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278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разносить'!BJ53</f>
        <v>0</v>
      </c>
      <c r="CN82" s="255" t="e">
        <f>#REF!+#REF!</f>
        <v>#REF!</v>
      </c>
      <c r="CO82" s="255"/>
      <c r="CP82" s="255">
        <f>'ф 4,2 - разносить'!BK53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278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разносить'!BG53</f>
        <v>0</v>
      </c>
      <c r="DD82" s="255">
        <f>'ф 4,2 - разносить'!DJ53</f>
        <v>0</v>
      </c>
      <c r="DE82" s="255"/>
      <c r="DF82" s="256">
        <f>'ф 4,2 - разносить'!BH53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278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разносить'!BM53</f>
        <v>0</v>
      </c>
      <c r="DT82" s="255"/>
      <c r="DU82" s="255"/>
      <c r="DV82" s="256">
        <f>'ф 4,2 - разносить'!BN53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278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разносить'!DA53</f>
        <v>0</v>
      </c>
      <c r="EJ82" s="255"/>
      <c r="EK82" s="255"/>
      <c r="EL82" s="256">
        <f>'ф 4,2 - разносить'!DB53</f>
        <v>0</v>
      </c>
      <c r="EM82" s="261" t="s">
        <v>10</v>
      </c>
      <c r="EN82" s="261" t="s">
        <v>10</v>
      </c>
      <c r="EO82" s="207" t="s">
        <v>278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разносить'!DM53</f>
        <v>0</v>
      </c>
      <c r="EY82" s="255"/>
      <c r="EZ82" s="255"/>
      <c r="FA82" s="256">
        <f>'ф 4,2 - разносить'!DN53</f>
        <v>0</v>
      </c>
      <c r="FB82" s="261" t="s">
        <v>10</v>
      </c>
      <c r="FC82" s="261" t="s">
        <v>10</v>
      </c>
      <c r="FD82" s="207" t="s">
        <v>278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разносить'!DY53</f>
        <v>0</v>
      </c>
      <c r="FN82" s="255"/>
      <c r="FO82" s="255"/>
      <c r="FP82" s="256">
        <f>'ф 4,2 - разносить'!DZ53</f>
        <v>0</v>
      </c>
      <c r="FQ82" s="261" t="s">
        <v>10</v>
      </c>
      <c r="FR82" s="261" t="s">
        <v>10</v>
      </c>
      <c r="FS82" s="207" t="s">
        <v>278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разносить'!EK53</f>
        <v>0</v>
      </c>
      <c r="GC82" s="256">
        <f>'ф 4,2 - разносить'!EL53</f>
        <v>0</v>
      </c>
      <c r="GD82" s="256">
        <f>'ф 4,2 - разносить'!CI53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251</v>
      </c>
      <c r="B83" s="205" t="s">
        <v>366</v>
      </c>
      <c r="C83" s="205" t="s">
        <v>199</v>
      </c>
      <c r="D83" s="269">
        <f>U83+AK83+BA83+BQ83+CG83+CW83+DM83+EC83+ER83+FG83+FV83</f>
        <v>159000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0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251</v>
      </c>
      <c r="S83" s="205" t="s">
        <v>366</v>
      </c>
      <c r="T83" s="205" t="s">
        <v>199</v>
      </c>
      <c r="U83" s="254">
        <v>100000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251</v>
      </c>
      <c r="AI83" s="205" t="s">
        <v>366</v>
      </c>
      <c r="AJ83" s="205" t="s">
        <v>199</v>
      </c>
      <c r="AK83" s="254">
        <v>59000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разносить'!AX53</f>
        <v>0</v>
      </c>
      <c r="AR83" s="255">
        <f>'ф 4,2 - разносить'!AY54</f>
        <v>0</v>
      </c>
      <c r="AS83" s="255">
        <v>0</v>
      </c>
      <c r="AT83" s="255">
        <f>'ф 4,2 - разносить'!AY54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251</v>
      </c>
      <c r="AY83" s="205" t="s">
        <v>366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разносить'!BA54</f>
        <v>0</v>
      </c>
      <c r="BH83" s="255" t="e">
        <f>#REF!+#REF!</f>
        <v>#REF!</v>
      </c>
      <c r="BI83" s="255">
        <v>0</v>
      </c>
      <c r="BJ83" s="255">
        <f>'ф 4,2 - разносить'!BB54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251</v>
      </c>
      <c r="BO83" s="205" t="s">
        <v>366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разносить'!BD54</f>
        <v>0</v>
      </c>
      <c r="BX83" s="255" t="e">
        <f>#REF!+#REF!</f>
        <v>#REF!</v>
      </c>
      <c r="BY83" s="255">
        <v>0</v>
      </c>
      <c r="BZ83" s="255">
        <f>'ф 4,2 - разносить'!BE54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251</v>
      </c>
      <c r="CE83" s="205" t="s">
        <v>366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разносить'!BJ54</f>
        <v>0</v>
      </c>
      <c r="CN83" s="255" t="e">
        <f>#REF!+#REF!</f>
        <v>#REF!</v>
      </c>
      <c r="CO83" s="255">
        <v>0</v>
      </c>
      <c r="CP83" s="255">
        <f>'ф 4,2 - разносить'!BK54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251</v>
      </c>
      <c r="CU83" s="205" t="s">
        <v>366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разносить'!BG54</f>
        <v>0</v>
      </c>
      <c r="DD83" s="255">
        <f>'ф 4,2 - разносить'!DJ54</f>
        <v>0</v>
      </c>
      <c r="DE83" s="255">
        <v>0</v>
      </c>
      <c r="DF83" s="256">
        <f>'ф 4,2 - разносить'!BH54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251</v>
      </c>
      <c r="DK83" s="205" t="s">
        <v>366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разносить'!BM54</f>
        <v>0</v>
      </c>
      <c r="DT83" s="255"/>
      <c r="DU83" s="255">
        <v>0</v>
      </c>
      <c r="DV83" s="256">
        <f>'ф 4,2 - разносить'!BN54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251</v>
      </c>
      <c r="EA83" s="205" t="s">
        <v>366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разносить'!CK54</f>
        <v>0</v>
      </c>
      <c r="EJ83" s="255">
        <f>'ф 4,2 - разносить'!CL54</f>
        <v>0</v>
      </c>
      <c r="EK83" s="255">
        <v>0</v>
      </c>
      <c r="EL83" s="255">
        <f>'ф 4,2 - разносить'!CL54</f>
        <v>0</v>
      </c>
      <c r="EM83" s="261" t="s">
        <v>10</v>
      </c>
      <c r="EN83" s="261" t="s">
        <v>10</v>
      </c>
      <c r="EO83" s="207" t="s">
        <v>251</v>
      </c>
      <c r="EP83" s="205" t="s">
        <v>366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разносить'!CZ54</f>
        <v>0</v>
      </c>
      <c r="EY83" s="255">
        <f>'ф 4,2 - разносить'!DA54</f>
        <v>0</v>
      </c>
      <c r="EZ83" s="255">
        <v>0</v>
      </c>
      <c r="FA83" s="255">
        <f>'ф 4,2 - разносить'!DA54</f>
        <v>0</v>
      </c>
      <c r="FB83" s="261" t="s">
        <v>10</v>
      </c>
      <c r="FC83" s="261" t="s">
        <v>10</v>
      </c>
      <c r="FD83" s="207" t="s">
        <v>251</v>
      </c>
      <c r="FE83" s="205" t="s">
        <v>366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разносить'!DL54</f>
        <v>0</v>
      </c>
      <c r="FN83" s="255">
        <f>'ф 4,2 - разносить'!DM54</f>
        <v>0</v>
      </c>
      <c r="FO83" s="255">
        <v>0</v>
      </c>
      <c r="FP83" s="255">
        <f>'ф 4,2 - разносить'!DM54</f>
        <v>0</v>
      </c>
      <c r="FQ83" s="261" t="s">
        <v>10</v>
      </c>
      <c r="FR83" s="261" t="s">
        <v>10</v>
      </c>
      <c r="FS83" s="207" t="s">
        <v>251</v>
      </c>
      <c r="FT83" s="205" t="s">
        <v>366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разносить'!CH53</f>
        <v>0</v>
      </c>
      <c r="GC83" s="255">
        <v>0</v>
      </c>
      <c r="GD83" s="256">
        <f>'ф 4,2 - разносить'!CI53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253</v>
      </c>
      <c r="B84" s="214" t="s">
        <v>367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253</v>
      </c>
      <c r="S84" s="214" t="s">
        <v>367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253</v>
      </c>
      <c r="AI84" s="214" t="s">
        <v>367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253</v>
      </c>
      <c r="AY84" s="214" t="s">
        <v>367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253</v>
      </c>
      <c r="BO84" s="214" t="s">
        <v>367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253</v>
      </c>
      <c r="CE84" s="214" t="s">
        <v>367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253</v>
      </c>
      <c r="CU84" s="214" t="s">
        <v>367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253</v>
      </c>
      <c r="DK84" s="214" t="s">
        <v>367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253</v>
      </c>
      <c r="EA84" s="214" t="s">
        <v>367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253</v>
      </c>
      <c r="EP84" s="214" t="s">
        <v>367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253</v>
      </c>
      <c r="FE84" s="214" t="s">
        <v>367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253</v>
      </c>
      <c r="FT84" s="214" t="s">
        <v>367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368</v>
      </c>
      <c r="B85" s="205" t="s">
        <v>369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368</v>
      </c>
      <c r="S85" s="205" t="s">
        <v>369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368</v>
      </c>
      <c r="AI85" s="205" t="s">
        <v>369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368</v>
      </c>
      <c r="AY85" s="205" t="s">
        <v>369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368</v>
      </c>
      <c r="BO85" s="205" t="s">
        <v>369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368</v>
      </c>
      <c r="CE85" s="205" t="s">
        <v>369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368</v>
      </c>
      <c r="CU85" s="205" t="s">
        <v>369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368</v>
      </c>
      <c r="DK85" s="205" t="s">
        <v>369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368</v>
      </c>
      <c r="EA85" s="205" t="s">
        <v>369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368</v>
      </c>
      <c r="EP85" s="205" t="s">
        <v>369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368</v>
      </c>
      <c r="FE85" s="205" t="s">
        <v>369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368</v>
      </c>
      <c r="FT85" s="205" t="s">
        <v>369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254</v>
      </c>
      <c r="B86" s="205" t="s">
        <v>255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254</v>
      </c>
      <c r="S86" s="205" t="s">
        <v>255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254</v>
      </c>
      <c r="AI86" s="205" t="s">
        <v>255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254</v>
      </c>
      <c r="AY86" s="205" t="s">
        <v>255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254</v>
      </c>
      <c r="BO86" s="205" t="s">
        <v>255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254</v>
      </c>
      <c r="CE86" s="205" t="s">
        <v>255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254</v>
      </c>
      <c r="CU86" s="205" t="s">
        <v>255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254</v>
      </c>
      <c r="DK86" s="205" t="s">
        <v>255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254</v>
      </c>
      <c r="EA86" s="205" t="s">
        <v>255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254</v>
      </c>
      <c r="EP86" s="205" t="s">
        <v>255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254</v>
      </c>
      <c r="FE86" s="205" t="s">
        <v>255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254</v>
      </c>
      <c r="FT86" s="205" t="s">
        <v>255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370</v>
      </c>
      <c r="B87" s="205" t="s">
        <v>371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370</v>
      </c>
      <c r="S87" s="205" t="s">
        <v>371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370</v>
      </c>
      <c r="AI87" s="205" t="s">
        <v>371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370</v>
      </c>
      <c r="AY87" s="205" t="s">
        <v>371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370</v>
      </c>
      <c r="BO87" s="205" t="s">
        <v>371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370</v>
      </c>
      <c r="CE87" s="205" t="s">
        <v>371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370</v>
      </c>
      <c r="CU87" s="205" t="s">
        <v>371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370</v>
      </c>
      <c r="DK87" s="205" t="s">
        <v>371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370</v>
      </c>
      <c r="EA87" s="205" t="s">
        <v>371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370</v>
      </c>
      <c r="EP87" s="205" t="s">
        <v>371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370</v>
      </c>
      <c r="FE87" s="205" t="s">
        <v>371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370</v>
      </c>
      <c r="FT87" s="205" t="s">
        <v>371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252</v>
      </c>
      <c r="B88" s="205" t="s">
        <v>372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252</v>
      </c>
      <c r="S88" s="205" t="s">
        <v>372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252</v>
      </c>
      <c r="AI88" s="205" t="s">
        <v>372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разносить'!AX55</f>
        <v>0</v>
      </c>
      <c r="AR88" s="255">
        <f>'ф 4,2 - разносить'!AY55</f>
        <v>0</v>
      </c>
      <c r="AS88" s="255">
        <v>0</v>
      </c>
      <c r="AT88" s="255">
        <f>'ф 4,2 - разносить'!AY55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252</v>
      </c>
      <c r="AY88" s="205" t="s">
        <v>372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разносить'!BA55</f>
        <v>0</v>
      </c>
      <c r="BH88" s="255" t="e">
        <f>#REF!+#REF!</f>
        <v>#REF!</v>
      </c>
      <c r="BI88" s="255">
        <v>0</v>
      </c>
      <c r="BJ88" s="255">
        <f>'ф 4,2 - разносить'!BB55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252</v>
      </c>
      <c r="BO88" s="205" t="s">
        <v>372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разносить'!BD55</f>
        <v>0</v>
      </c>
      <c r="BX88" s="255" t="e">
        <f>#REF!+#REF!</f>
        <v>#REF!</v>
      </c>
      <c r="BY88" s="255">
        <v>0</v>
      </c>
      <c r="BZ88" s="255">
        <f>'ф 4,2 - разносить'!BE55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252</v>
      </c>
      <c r="CE88" s="205" t="s">
        <v>372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разносить'!BJ55</f>
        <v>0</v>
      </c>
      <c r="CN88" s="255" t="e">
        <f>#REF!+#REF!</f>
        <v>#REF!</v>
      </c>
      <c r="CO88" s="255">
        <v>0</v>
      </c>
      <c r="CP88" s="255">
        <f>'ф 4,2 - разносить'!BK55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252</v>
      </c>
      <c r="CU88" s="205" t="s">
        <v>372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разносить'!BG55</f>
        <v>0</v>
      </c>
      <c r="DD88" s="255">
        <f>'ф 4,2 - разносить'!DJ55</f>
        <v>0</v>
      </c>
      <c r="DE88" s="255">
        <v>0</v>
      </c>
      <c r="DF88" s="256">
        <f>'ф 4,2 - разносить'!BH55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252</v>
      </c>
      <c r="DK88" s="205" t="s">
        <v>372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разносить'!BM55</f>
        <v>0</v>
      </c>
      <c r="DT88" s="255"/>
      <c r="DU88" s="255">
        <v>0</v>
      </c>
      <c r="DV88" s="256">
        <f>'ф 4,2 - разносить'!BN55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252</v>
      </c>
      <c r="EA88" s="205" t="s">
        <v>372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разносить'!DA55</f>
        <v>0</v>
      </c>
      <c r="EJ88" s="255"/>
      <c r="EK88" s="255">
        <v>0</v>
      </c>
      <c r="EL88" s="256">
        <f>'ф 4,2 - разносить'!DB55</f>
        <v>0</v>
      </c>
      <c r="EM88" s="261" t="s">
        <v>10</v>
      </c>
      <c r="EN88" s="261" t="s">
        <v>10</v>
      </c>
      <c r="EO88" s="207" t="s">
        <v>252</v>
      </c>
      <c r="EP88" s="205" t="s">
        <v>372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разносить'!DM55</f>
        <v>0</v>
      </c>
      <c r="EY88" s="255"/>
      <c r="EZ88" s="255">
        <v>0</v>
      </c>
      <c r="FA88" s="256">
        <f>'ф 4,2 - разносить'!DN55</f>
        <v>0</v>
      </c>
      <c r="FB88" s="261" t="s">
        <v>10</v>
      </c>
      <c r="FC88" s="261" t="s">
        <v>10</v>
      </c>
      <c r="FD88" s="207" t="s">
        <v>252</v>
      </c>
      <c r="FE88" s="205" t="s">
        <v>372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разносить'!DY55</f>
        <v>0</v>
      </c>
      <c r="FN88" s="255"/>
      <c r="FO88" s="255">
        <v>0</v>
      </c>
      <c r="FP88" s="256">
        <f>'ф 4,2 - разносить'!DZ55</f>
        <v>0</v>
      </c>
      <c r="FQ88" s="261" t="s">
        <v>10</v>
      </c>
      <c r="FR88" s="261" t="s">
        <v>10</v>
      </c>
      <c r="FS88" s="207" t="s">
        <v>252</v>
      </c>
      <c r="FT88" s="205" t="s">
        <v>372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разносить'!EK55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373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373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373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разносить'!AX56</f>
        <v>0</v>
      </c>
      <c r="AR89" s="251">
        <f>'ф 4,2 - разносить'!AY56</f>
        <v>0</v>
      </c>
      <c r="AS89" s="251">
        <v>0</v>
      </c>
      <c r="AT89" s="251">
        <f>'ф 4,2 - разносить'!AY56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373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разносить'!BA56</f>
        <v>0</v>
      </c>
      <c r="BH89" s="251" t="e">
        <f>#REF!+#REF!</f>
        <v>#REF!</v>
      </c>
      <c r="BI89" s="251">
        <v>0</v>
      </c>
      <c r="BJ89" s="251">
        <f>'ф 4,2 - разносить'!BB56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373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разносить'!BD56</f>
        <v>0</v>
      </c>
      <c r="BX89" s="251" t="e">
        <f>#REF!+#REF!</f>
        <v>#REF!</v>
      </c>
      <c r="BY89" s="251">
        <v>0</v>
      </c>
      <c r="BZ89" s="251">
        <f>'ф 4,2 - разносить'!BE56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373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разносить'!BJ56</f>
        <v>0</v>
      </c>
      <c r="CN89" s="251" t="e">
        <f>#REF!+#REF!</f>
        <v>#REF!</v>
      </c>
      <c r="CO89" s="251">
        <v>0</v>
      </c>
      <c r="CP89" s="251">
        <f>'ф 4,2 - разносить'!BK56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373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разносить'!BG56</f>
        <v>0</v>
      </c>
      <c r="DD89" s="251">
        <f>'ф 4,2 - разносить'!DJ56</f>
        <v>0</v>
      </c>
      <c r="DE89" s="251">
        <v>0</v>
      </c>
      <c r="DF89" s="252">
        <f>'ф 4,2 - разносить'!BH56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373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разносить'!BM56</f>
        <v>0</v>
      </c>
      <c r="DT89" s="251"/>
      <c r="DU89" s="251">
        <v>0</v>
      </c>
      <c r="DV89" s="252">
        <f>'ф 4,2 - разносить'!BN56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373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разносить'!DA56</f>
        <v>0</v>
      </c>
      <c r="EJ89" s="251"/>
      <c r="EK89" s="251">
        <v>0</v>
      </c>
      <c r="EL89" s="252">
        <f>'ф 4,2 - разносить'!DB56</f>
        <v>0</v>
      </c>
      <c r="EM89" s="262" t="s">
        <v>10</v>
      </c>
      <c r="EN89" s="262" t="s">
        <v>10</v>
      </c>
      <c r="EO89" s="208" t="s">
        <v>60</v>
      </c>
      <c r="EP89" s="214" t="s">
        <v>373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разносить'!DM56</f>
        <v>0</v>
      </c>
      <c r="EY89" s="251"/>
      <c r="EZ89" s="251">
        <v>0</v>
      </c>
      <c r="FA89" s="252">
        <f>'ф 4,2 - разносить'!DN56</f>
        <v>0</v>
      </c>
      <c r="FB89" s="262" t="s">
        <v>10</v>
      </c>
      <c r="FC89" s="262" t="s">
        <v>10</v>
      </c>
      <c r="FD89" s="208" t="s">
        <v>60</v>
      </c>
      <c r="FE89" s="214" t="s">
        <v>373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разносить'!DY56</f>
        <v>0</v>
      </c>
      <c r="FN89" s="251"/>
      <c r="FO89" s="251">
        <v>0</v>
      </c>
      <c r="FP89" s="252">
        <f>'ф 4,2 - разносить'!DZ56</f>
        <v>0</v>
      </c>
      <c r="FQ89" s="262" t="s">
        <v>10</v>
      </c>
      <c r="FR89" s="262" t="s">
        <v>10</v>
      </c>
      <c r="FS89" s="208" t="s">
        <v>60</v>
      </c>
      <c r="FT89" s="214" t="s">
        <v>373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разносить'!EK56</f>
        <v>0</v>
      </c>
      <c r="GC89" s="251">
        <f>'ф 4,2 - разносить'!EL56</f>
        <v>0</v>
      </c>
      <c r="GD89" s="251">
        <f>'ф 4,2 - разносить'!EM56</f>
        <v>0</v>
      </c>
      <c r="GE89" s="262" t="s">
        <v>10</v>
      </c>
      <c r="GF89" s="262" t="s">
        <v>10</v>
      </c>
    </row>
    <row r="90" spans="1:188" ht="17.25" customHeight="1">
      <c r="A90" s="213" t="s">
        <v>387</v>
      </c>
      <c r="B90" s="214" t="s">
        <v>374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387</v>
      </c>
      <c r="S90" s="214" t="s">
        <v>374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387</v>
      </c>
      <c r="AI90" s="214" t="s">
        <v>374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разносить'!AX57</f>
        <v>0</v>
      </c>
      <c r="AR90" s="251">
        <f>'ф 4,2 - разносить'!AY57</f>
        <v>0</v>
      </c>
      <c r="AS90" s="251">
        <v>0</v>
      </c>
      <c r="AT90" s="251">
        <f>'ф 4,2 - разносить'!AY57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387</v>
      </c>
      <c r="AY90" s="214" t="s">
        <v>374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разносить'!BA57</f>
        <v>0</v>
      </c>
      <c r="BH90" s="251" t="e">
        <f>#REF!+#REF!</f>
        <v>#REF!</v>
      </c>
      <c r="BI90" s="251">
        <v>0</v>
      </c>
      <c r="BJ90" s="251">
        <f>'ф 4,2 - разносить'!BB57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387</v>
      </c>
      <c r="BO90" s="214" t="s">
        <v>374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разносить'!BD57</f>
        <v>0</v>
      </c>
      <c r="BX90" s="251" t="e">
        <f>#REF!+#REF!</f>
        <v>#REF!</v>
      </c>
      <c r="BY90" s="251">
        <v>0</v>
      </c>
      <c r="BZ90" s="251">
        <f>'ф 4,2 - разносить'!BE57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387</v>
      </c>
      <c r="CE90" s="214" t="s">
        <v>374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разносить'!BJ57</f>
        <v>0</v>
      </c>
      <c r="CN90" s="251" t="e">
        <f>#REF!+#REF!</f>
        <v>#REF!</v>
      </c>
      <c r="CO90" s="251">
        <v>0</v>
      </c>
      <c r="CP90" s="251">
        <f>'ф 4,2 - разносить'!BK57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387</v>
      </c>
      <c r="CU90" s="214" t="s">
        <v>374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разносить'!BG57</f>
        <v>0</v>
      </c>
      <c r="DD90" s="251">
        <f>'ф 4,2 - разносить'!DJ57</f>
        <v>0</v>
      </c>
      <c r="DE90" s="251">
        <v>0</v>
      </c>
      <c r="DF90" s="252">
        <f>'ф 4,2 - разносить'!BH57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387</v>
      </c>
      <c r="DK90" s="214" t="s">
        <v>374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разносить'!BM57</f>
        <v>0</v>
      </c>
      <c r="DT90" s="251"/>
      <c r="DU90" s="251">
        <v>0</v>
      </c>
      <c r="DV90" s="252">
        <f>'ф 4,2 - разносить'!BN57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387</v>
      </c>
      <c r="EA90" s="214" t="s">
        <v>374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разносить'!DA57</f>
        <v>0</v>
      </c>
      <c r="EJ90" s="251"/>
      <c r="EK90" s="251">
        <v>0</v>
      </c>
      <c r="EL90" s="252">
        <f>'ф 4,2 - разносить'!DB57</f>
        <v>0</v>
      </c>
      <c r="EM90" s="262" t="s">
        <v>10</v>
      </c>
      <c r="EN90" s="262" t="s">
        <v>10</v>
      </c>
      <c r="EO90" s="213" t="s">
        <v>387</v>
      </c>
      <c r="EP90" s="214" t="s">
        <v>374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разносить'!DM57</f>
        <v>0</v>
      </c>
      <c r="EY90" s="251"/>
      <c r="EZ90" s="251">
        <v>0</v>
      </c>
      <c r="FA90" s="252">
        <f>'ф 4,2 - разносить'!DN57</f>
        <v>0</v>
      </c>
      <c r="FB90" s="262" t="s">
        <v>10</v>
      </c>
      <c r="FC90" s="262" t="s">
        <v>10</v>
      </c>
      <c r="FD90" s="213" t="s">
        <v>387</v>
      </c>
      <c r="FE90" s="214" t="s">
        <v>374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разносить'!DY57</f>
        <v>0</v>
      </c>
      <c r="FN90" s="251"/>
      <c r="FO90" s="251">
        <v>0</v>
      </c>
      <c r="FP90" s="252">
        <f>'ф 4,2 - разносить'!DZ57</f>
        <v>0</v>
      </c>
      <c r="FQ90" s="262" t="s">
        <v>10</v>
      </c>
      <c r="FR90" s="262" t="s">
        <v>10</v>
      </c>
      <c r="FS90" s="213" t="s">
        <v>387</v>
      </c>
      <c r="FT90" s="214" t="s">
        <v>374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разносить'!EK57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375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375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375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375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375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375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375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375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375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375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375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375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разносить'!CQ59</f>
        <v>0</v>
      </c>
      <c r="K92" s="270">
        <f>'ф 4,2 - разносить'!CR59</f>
        <v>0</v>
      </c>
      <c r="L92" s="270">
        <f>'ф 4,2 - разносить'!CS59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разносить'!AX59</f>
        <v>0</v>
      </c>
      <c r="AR92" s="255">
        <f>'ф 4,2 - разносить'!AY59</f>
        <v>0</v>
      </c>
      <c r="AS92" s="255"/>
      <c r="AT92" s="255">
        <f>'ф 4,2 - разносить'!AY59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разносить'!BA59</f>
        <v>0</v>
      </c>
      <c r="BH92" s="255" t="e">
        <f>#REF!+#REF!</f>
        <v>#REF!</v>
      </c>
      <c r="BI92" s="255"/>
      <c r="BJ92" s="255">
        <f>'ф 4,2 - разносить'!BB59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разносить'!BD59</f>
        <v>0</v>
      </c>
      <c r="BX92" s="255" t="e">
        <f>#REF!+#REF!</f>
        <v>#REF!</v>
      </c>
      <c r="BY92" s="255"/>
      <c r="BZ92" s="255">
        <f>'ф 4,2 - разносить'!BE59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разносить'!BJ59</f>
        <v>0</v>
      </c>
      <c r="CN92" s="255" t="e">
        <f>#REF!+#REF!</f>
        <v>#REF!</v>
      </c>
      <c r="CO92" s="255"/>
      <c r="CP92" s="255">
        <f>'ф 4,2 - разносить'!BK59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разносить'!BG59</f>
        <v>0</v>
      </c>
      <c r="DD92" s="255">
        <f>'ф 4,2 - разносить'!DJ59</f>
        <v>0</v>
      </c>
      <c r="DE92" s="255"/>
      <c r="DF92" s="256">
        <f>'ф 4,2 - разносить'!BH59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разносить'!BM59</f>
        <v>0</v>
      </c>
      <c r="DT92" s="255"/>
      <c r="DU92" s="255"/>
      <c r="DV92" s="256">
        <f>'ф 4,2 - разносить'!BN59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разносить'!DA59</f>
        <v>0</v>
      </c>
      <c r="EJ92" s="255"/>
      <c r="EK92" s="255"/>
      <c r="EL92" s="256">
        <f>'ф 4,2 - разносить'!DB59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разносить'!DM59</f>
        <v>0</v>
      </c>
      <c r="EY92" s="255"/>
      <c r="EZ92" s="255"/>
      <c r="FA92" s="256">
        <f>'ф 4,2 - разносить'!DN59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разносить'!DY59</f>
        <v>0</v>
      </c>
      <c r="FN92" s="255"/>
      <c r="FO92" s="255"/>
      <c r="FP92" s="256">
        <f>'ф 4,2 - разносить'!DZ59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разносить'!EK59</f>
        <v>0</v>
      </c>
      <c r="GC92" s="256">
        <f>'ф 4,2 - разносить'!EL59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разносить'!CQ60</f>
        <v>0</v>
      </c>
      <c r="K93" s="270">
        <f>'ф 4,2 - разносить'!CR60</f>
        <v>0</v>
      </c>
      <c r="L93" s="270">
        <f>'ф 4,2 - разносить'!CS60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разносить'!AX60</f>
        <v>0</v>
      </c>
      <c r="AR93" s="255">
        <f>'ф 4,2 - разносить'!AY60</f>
        <v>0</v>
      </c>
      <c r="AS93" s="255"/>
      <c r="AT93" s="255">
        <f>'ф 4,2 - разносить'!AY60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разносить'!BA60</f>
        <v>0</v>
      </c>
      <c r="BH93" s="255" t="e">
        <f>#REF!+#REF!</f>
        <v>#REF!</v>
      </c>
      <c r="BI93" s="255"/>
      <c r="BJ93" s="255">
        <f>'ф 4,2 - разносить'!BB60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разносить'!BD60</f>
        <v>0</v>
      </c>
      <c r="BX93" s="255" t="e">
        <f>#REF!+#REF!</f>
        <v>#REF!</v>
      </c>
      <c r="BY93" s="255"/>
      <c r="BZ93" s="255">
        <f>'ф 4,2 - разносить'!BE60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разносить'!BJ60</f>
        <v>0</v>
      </c>
      <c r="CN93" s="255" t="e">
        <f>#REF!+#REF!</f>
        <v>#REF!</v>
      </c>
      <c r="CO93" s="255"/>
      <c r="CP93" s="255">
        <f>'ф 4,2 - разносить'!BK60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разносить'!BG60</f>
        <v>0</v>
      </c>
      <c r="DD93" s="255">
        <f>'ф 4,2 - разносить'!DJ60</f>
        <v>0</v>
      </c>
      <c r="DE93" s="255"/>
      <c r="DF93" s="256">
        <f>'ф 4,2 - разносить'!BH60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разносить'!BM60</f>
        <v>0</v>
      </c>
      <c r="DT93" s="255"/>
      <c r="DU93" s="255"/>
      <c r="DV93" s="256">
        <f>'ф 4,2 - разносить'!BN60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разносить'!DA60</f>
        <v>0</v>
      </c>
      <c r="EJ93" s="255"/>
      <c r="EK93" s="255"/>
      <c r="EL93" s="256">
        <f>'ф 4,2 - разносить'!DB60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разносить'!DM60</f>
        <v>0</v>
      </c>
      <c r="EY93" s="255"/>
      <c r="EZ93" s="255"/>
      <c r="FA93" s="256">
        <f>'ф 4,2 - разносить'!DN60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разносить'!DY60</f>
        <v>0</v>
      </c>
      <c r="FN93" s="255"/>
      <c r="FO93" s="255"/>
      <c r="FP93" s="256">
        <f>'ф 4,2 - разносить'!DZ60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разносить'!EK60</f>
        <v>0</v>
      </c>
      <c r="GC93" s="256">
        <f>'ф 4,2 - разносить'!EL60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разносить'!CQ61</f>
        <v>0</v>
      </c>
      <c r="K94" s="270">
        <f>'ф 4,2 - разносить'!CR61</f>
        <v>0</v>
      </c>
      <c r="L94" s="270">
        <f>'ф 4,2 - разносить'!CS61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разносить'!AX61</f>
        <v>0</v>
      </c>
      <c r="AR94" s="255">
        <f>'ф 4,2 - разносить'!AY61</f>
        <v>0</v>
      </c>
      <c r="AS94" s="255"/>
      <c r="AT94" s="255">
        <f>'ф 4,2 - разносить'!AY61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разносить'!BA61</f>
        <v>0</v>
      </c>
      <c r="BH94" s="255" t="e">
        <f>#REF!+#REF!</f>
        <v>#REF!</v>
      </c>
      <c r="BI94" s="255"/>
      <c r="BJ94" s="255">
        <f>'ф 4,2 - разносить'!BB61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разносить'!BD61</f>
        <v>0</v>
      </c>
      <c r="BX94" s="255" t="e">
        <f>#REF!+#REF!</f>
        <v>#REF!</v>
      </c>
      <c r="BY94" s="255"/>
      <c r="BZ94" s="255">
        <f>'ф 4,2 - разносить'!BE61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разносить'!BJ61</f>
        <v>0</v>
      </c>
      <c r="CN94" s="255" t="e">
        <f>#REF!+#REF!</f>
        <v>#REF!</v>
      </c>
      <c r="CO94" s="255"/>
      <c r="CP94" s="255">
        <f>'ф 4,2 - разносить'!BK61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разносить'!BG61</f>
        <v>0</v>
      </c>
      <c r="DD94" s="255">
        <f>'ф 4,2 - разносить'!DJ61</f>
        <v>0</v>
      </c>
      <c r="DE94" s="255"/>
      <c r="DF94" s="256">
        <f>'ф 4,2 - разносить'!BH61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разносить'!BM61</f>
        <v>0</v>
      </c>
      <c r="DT94" s="255"/>
      <c r="DU94" s="255"/>
      <c r="DV94" s="256">
        <f>'ф 4,2 - разносить'!BN61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разносить'!DA61</f>
        <v>0</v>
      </c>
      <c r="EJ94" s="255"/>
      <c r="EK94" s="255"/>
      <c r="EL94" s="256">
        <f>'ф 4,2 - разносить'!DB61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разносить'!DM61</f>
        <v>0</v>
      </c>
      <c r="EY94" s="255"/>
      <c r="EZ94" s="255"/>
      <c r="FA94" s="256">
        <f>'ф 4,2 - разносить'!DN61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разносить'!DY61</f>
        <v>0</v>
      </c>
      <c r="FN94" s="255"/>
      <c r="FO94" s="255"/>
      <c r="FP94" s="256">
        <f>'ф 4,2 - разносить'!DZ61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разносить'!EK61</f>
        <v>0</v>
      </c>
      <c r="GC94" s="256">
        <f>'ф 4,2 - разносить'!EL61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269</v>
      </c>
      <c r="B95" s="214" t="s">
        <v>376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269</v>
      </c>
      <c r="S95" s="214" t="s">
        <v>376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269</v>
      </c>
      <c r="AI95" s="214" t="s">
        <v>376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269</v>
      </c>
      <c r="AY95" s="214" t="s">
        <v>376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269</v>
      </c>
      <c r="BO95" s="214" t="s">
        <v>376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269</v>
      </c>
      <c r="CE95" s="214" t="s">
        <v>376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269</v>
      </c>
      <c r="CU95" s="214" t="s">
        <v>376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269</v>
      </c>
      <c r="DK95" s="214" t="s">
        <v>376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269</v>
      </c>
      <c r="EA95" s="214" t="s">
        <v>376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269</v>
      </c>
      <c r="EP95" s="214" t="s">
        <v>376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269</v>
      </c>
      <c r="FE95" s="214" t="s">
        <v>376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269</v>
      </c>
      <c r="FT95" s="214" t="s">
        <v>376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270</v>
      </c>
      <c r="B96" s="214" t="s">
        <v>377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270</v>
      </c>
      <c r="S96" s="214" t="s">
        <v>377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270</v>
      </c>
      <c r="AI96" s="214" t="s">
        <v>377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270</v>
      </c>
      <c r="AY96" s="214" t="s">
        <v>377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270</v>
      </c>
      <c r="BO96" s="214" t="s">
        <v>377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270</v>
      </c>
      <c r="CE96" s="214" t="s">
        <v>377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270</v>
      </c>
      <c r="CU96" s="214" t="s">
        <v>377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270</v>
      </c>
      <c r="DK96" s="214" t="s">
        <v>377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270</v>
      </c>
      <c r="EA96" s="214" t="s">
        <v>377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270</v>
      </c>
      <c r="EP96" s="214" t="s">
        <v>377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270</v>
      </c>
      <c r="FE96" s="214" t="s">
        <v>377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270</v>
      </c>
      <c r="FT96" s="214" t="s">
        <v>377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378</v>
      </c>
      <c r="B97" s="214" t="s">
        <v>379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378</v>
      </c>
      <c r="S97" s="214" t="s">
        <v>379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378</v>
      </c>
      <c r="AI97" s="214" t="s">
        <v>379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378</v>
      </c>
      <c r="AY97" s="214" t="s">
        <v>379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378</v>
      </c>
      <c r="BO97" s="214" t="s">
        <v>379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378</v>
      </c>
      <c r="CE97" s="214" t="s">
        <v>379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378</v>
      </c>
      <c r="CU97" s="214" t="s">
        <v>379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378</v>
      </c>
      <c r="DK97" s="214" t="s">
        <v>379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378</v>
      </c>
      <c r="EA97" s="214" t="s">
        <v>379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378</v>
      </c>
      <c r="EP97" s="214" t="s">
        <v>379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378</v>
      </c>
      <c r="FE97" s="214" t="s">
        <v>379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378</v>
      </c>
      <c r="FT97" s="214" t="s">
        <v>379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380</v>
      </c>
      <c r="C98" s="214" t="s">
        <v>260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380</v>
      </c>
      <c r="T98" s="214" t="s">
        <v>260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380</v>
      </c>
      <c r="AJ98" s="214" t="s">
        <v>260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380</v>
      </c>
      <c r="AZ98" s="214" t="s">
        <v>260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380</v>
      </c>
      <c r="BP98" s="214" t="s">
        <v>260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380</v>
      </c>
      <c r="CF98" s="214" t="s">
        <v>260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380</v>
      </c>
      <c r="CV98" s="214" t="s">
        <v>260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380</v>
      </c>
      <c r="DL98" s="214" t="s">
        <v>260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380</v>
      </c>
      <c r="EB98" s="214" t="s">
        <v>260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380</v>
      </c>
      <c r="EQ98" s="214" t="s">
        <v>260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380</v>
      </c>
      <c r="FF98" s="214" t="s">
        <v>260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380</v>
      </c>
      <c r="FU98" s="214" t="s">
        <v>260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281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281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281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281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281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281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281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281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281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281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281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281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282</v>
      </c>
      <c r="B100" s="224">
        <v>4100</v>
      </c>
      <c r="C100" s="206" t="s">
        <v>261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282</v>
      </c>
      <c r="S100" s="224">
        <v>4100</v>
      </c>
      <c r="T100" s="206" t="s">
        <v>261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282</v>
      </c>
      <c r="AI100" s="224">
        <v>4100</v>
      </c>
      <c r="AJ100" s="206" t="s">
        <v>261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282</v>
      </c>
      <c r="AY100" s="224">
        <v>4100</v>
      </c>
      <c r="AZ100" s="206" t="s">
        <v>261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282</v>
      </c>
      <c r="BO100" s="224">
        <v>4100</v>
      </c>
      <c r="BP100" s="206" t="s">
        <v>261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282</v>
      </c>
      <c r="CE100" s="224">
        <v>4100</v>
      </c>
      <c r="CF100" s="206" t="s">
        <v>261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282</v>
      </c>
      <c r="CU100" s="224">
        <v>4100</v>
      </c>
      <c r="CV100" s="206" t="s">
        <v>261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282</v>
      </c>
      <c r="DK100" s="224">
        <v>4100</v>
      </c>
      <c r="DL100" s="206" t="s">
        <v>261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282</v>
      </c>
      <c r="EA100" s="224">
        <v>4100</v>
      </c>
      <c r="EB100" s="206" t="s">
        <v>261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282</v>
      </c>
      <c r="EP100" s="224">
        <v>4100</v>
      </c>
      <c r="EQ100" s="206" t="s">
        <v>261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282</v>
      </c>
      <c r="FE100" s="224">
        <v>4100</v>
      </c>
      <c r="FF100" s="206" t="s">
        <v>261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282</v>
      </c>
      <c r="FT100" s="224">
        <v>4100</v>
      </c>
      <c r="FU100" s="206" t="s">
        <v>261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283</v>
      </c>
      <c r="B101" s="211">
        <v>4110</v>
      </c>
      <c r="C101" s="214" t="s">
        <v>262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283</v>
      </c>
      <c r="S101" s="211">
        <v>4110</v>
      </c>
      <c r="T101" s="214" t="s">
        <v>262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283</v>
      </c>
      <c r="AI101" s="211">
        <v>4110</v>
      </c>
      <c r="AJ101" s="214" t="s">
        <v>262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283</v>
      </c>
      <c r="AY101" s="211">
        <v>4110</v>
      </c>
      <c r="AZ101" s="214" t="s">
        <v>262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283</v>
      </c>
      <c r="BO101" s="211">
        <v>4110</v>
      </c>
      <c r="BP101" s="214" t="s">
        <v>262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283</v>
      </c>
      <c r="CE101" s="211">
        <v>4110</v>
      </c>
      <c r="CF101" s="214" t="s">
        <v>262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283</v>
      </c>
      <c r="CU101" s="211">
        <v>4110</v>
      </c>
      <c r="CV101" s="214" t="s">
        <v>262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283</v>
      </c>
      <c r="DK101" s="211">
        <v>4110</v>
      </c>
      <c r="DL101" s="214" t="s">
        <v>262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283</v>
      </c>
      <c r="EA101" s="211">
        <v>4110</v>
      </c>
      <c r="EB101" s="214" t="s">
        <v>262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283</v>
      </c>
      <c r="EP101" s="211">
        <v>4110</v>
      </c>
      <c r="EQ101" s="214" t="s">
        <v>262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283</v>
      </c>
      <c r="FE101" s="211">
        <v>4110</v>
      </c>
      <c r="FF101" s="214" t="s">
        <v>262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283</v>
      </c>
      <c r="FT101" s="211">
        <v>4110</v>
      </c>
      <c r="FU101" s="214" t="s">
        <v>262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256</v>
      </c>
      <c r="B102" s="210">
        <v>4111</v>
      </c>
      <c r="C102" s="205" t="s">
        <v>263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256</v>
      </c>
      <c r="S102" s="210">
        <v>4111</v>
      </c>
      <c r="T102" s="205" t="s">
        <v>263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256</v>
      </c>
      <c r="AI102" s="210">
        <v>4111</v>
      </c>
      <c r="AJ102" s="205" t="s">
        <v>263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256</v>
      </c>
      <c r="AY102" s="210">
        <v>4111</v>
      </c>
      <c r="AZ102" s="205" t="s">
        <v>263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256</v>
      </c>
      <c r="BO102" s="210">
        <v>4111</v>
      </c>
      <c r="BP102" s="205" t="s">
        <v>263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256</v>
      </c>
      <c r="CE102" s="210">
        <v>4111</v>
      </c>
      <c r="CF102" s="205" t="s">
        <v>263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256</v>
      </c>
      <c r="CU102" s="210">
        <v>4111</v>
      </c>
      <c r="CV102" s="205" t="s">
        <v>263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256</v>
      </c>
      <c r="DK102" s="210">
        <v>4111</v>
      </c>
      <c r="DL102" s="205" t="s">
        <v>263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256</v>
      </c>
      <c r="EA102" s="210">
        <v>4111</v>
      </c>
      <c r="EB102" s="205" t="s">
        <v>263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256</v>
      </c>
      <c r="EP102" s="210">
        <v>4111</v>
      </c>
      <c r="EQ102" s="205" t="s">
        <v>263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256</v>
      </c>
      <c r="FE102" s="210">
        <v>4111</v>
      </c>
      <c r="FF102" s="205" t="s">
        <v>263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256</v>
      </c>
      <c r="FT102" s="210">
        <v>4111</v>
      </c>
      <c r="FU102" s="205" t="s">
        <v>263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257</v>
      </c>
      <c r="B103" s="210">
        <v>4112</v>
      </c>
      <c r="C103" s="205" t="s">
        <v>264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257</v>
      </c>
      <c r="S103" s="210">
        <v>4112</v>
      </c>
      <c r="T103" s="205" t="s">
        <v>264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257</v>
      </c>
      <c r="AI103" s="210">
        <v>4112</v>
      </c>
      <c r="AJ103" s="205" t="s">
        <v>264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257</v>
      </c>
      <c r="AY103" s="210">
        <v>4112</v>
      </c>
      <c r="AZ103" s="205" t="s">
        <v>264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257</v>
      </c>
      <c r="BO103" s="210">
        <v>4112</v>
      </c>
      <c r="BP103" s="205" t="s">
        <v>264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257</v>
      </c>
      <c r="CE103" s="210">
        <v>4112</v>
      </c>
      <c r="CF103" s="205" t="s">
        <v>264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257</v>
      </c>
      <c r="CU103" s="210">
        <v>4112</v>
      </c>
      <c r="CV103" s="205" t="s">
        <v>264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257</v>
      </c>
      <c r="DK103" s="210">
        <v>4112</v>
      </c>
      <c r="DL103" s="205" t="s">
        <v>264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257</v>
      </c>
      <c r="EA103" s="210">
        <v>4112</v>
      </c>
      <c r="EB103" s="205" t="s">
        <v>264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257</v>
      </c>
      <c r="EP103" s="210">
        <v>4112</v>
      </c>
      <c r="EQ103" s="205" t="s">
        <v>264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257</v>
      </c>
      <c r="FE103" s="210">
        <v>4112</v>
      </c>
      <c r="FF103" s="205" t="s">
        <v>264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257</v>
      </c>
      <c r="FT103" s="210">
        <v>4112</v>
      </c>
      <c r="FU103" s="205" t="s">
        <v>264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258</v>
      </c>
      <c r="B104" s="210">
        <v>4113</v>
      </c>
      <c r="C104" s="205" t="s">
        <v>265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258</v>
      </c>
      <c r="S104" s="210">
        <v>4113</v>
      </c>
      <c r="T104" s="205" t="s">
        <v>265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258</v>
      </c>
      <c r="AI104" s="210">
        <v>4113</v>
      </c>
      <c r="AJ104" s="205" t="s">
        <v>265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258</v>
      </c>
      <c r="AY104" s="210">
        <v>4113</v>
      </c>
      <c r="AZ104" s="205" t="s">
        <v>265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258</v>
      </c>
      <c r="BO104" s="210">
        <v>4113</v>
      </c>
      <c r="BP104" s="205" t="s">
        <v>265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258</v>
      </c>
      <c r="CE104" s="210">
        <v>4113</v>
      </c>
      <c r="CF104" s="205" t="s">
        <v>265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258</v>
      </c>
      <c r="CU104" s="210">
        <v>4113</v>
      </c>
      <c r="CV104" s="205" t="s">
        <v>265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258</v>
      </c>
      <c r="DK104" s="210">
        <v>4113</v>
      </c>
      <c r="DL104" s="205" t="s">
        <v>265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258</v>
      </c>
      <c r="EA104" s="210">
        <v>4113</v>
      </c>
      <c r="EB104" s="205" t="s">
        <v>265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258</v>
      </c>
      <c r="EP104" s="210">
        <v>4113</v>
      </c>
      <c r="EQ104" s="205" t="s">
        <v>265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258</v>
      </c>
      <c r="FE104" s="210">
        <v>4113</v>
      </c>
      <c r="FF104" s="205" t="s">
        <v>265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258</v>
      </c>
      <c r="FT104" s="210">
        <v>4113</v>
      </c>
      <c r="FU104" s="205" t="s">
        <v>265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284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284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284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284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284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284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284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284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284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284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284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284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285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285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285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285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285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285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285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285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285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285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285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285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286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286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286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286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286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286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286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286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286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286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286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286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287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287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287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287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287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287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287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287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287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287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287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287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288</v>
      </c>
      <c r="B109" s="235">
        <v>4200</v>
      </c>
      <c r="C109" s="236" t="s">
        <v>266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288</v>
      </c>
      <c r="S109" s="235">
        <v>4200</v>
      </c>
      <c r="T109" s="236" t="s">
        <v>266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288</v>
      </c>
      <c r="AI109" s="235">
        <v>4200</v>
      </c>
      <c r="AJ109" s="236" t="s">
        <v>266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288</v>
      </c>
      <c r="AY109" s="235">
        <v>4200</v>
      </c>
      <c r="AZ109" s="236" t="s">
        <v>266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288</v>
      </c>
      <c r="BO109" s="235">
        <v>4200</v>
      </c>
      <c r="BP109" s="236" t="s">
        <v>266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288</v>
      </c>
      <c r="CE109" s="235">
        <v>4200</v>
      </c>
      <c r="CF109" s="236" t="s">
        <v>266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288</v>
      </c>
      <c r="CU109" s="235">
        <v>4200</v>
      </c>
      <c r="CV109" s="236" t="s">
        <v>266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288</v>
      </c>
      <c r="DK109" s="235">
        <v>4200</v>
      </c>
      <c r="DL109" s="236" t="s">
        <v>266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288</v>
      </c>
      <c r="EA109" s="235">
        <v>4200</v>
      </c>
      <c r="EB109" s="236" t="s">
        <v>266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288</v>
      </c>
      <c r="EP109" s="235">
        <v>4200</v>
      </c>
      <c r="EQ109" s="236" t="s">
        <v>266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288</v>
      </c>
      <c r="FE109" s="235">
        <v>4200</v>
      </c>
      <c r="FF109" s="236" t="s">
        <v>266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288</v>
      </c>
      <c r="FT109" s="235">
        <v>4200</v>
      </c>
      <c r="FU109" s="236" t="s">
        <v>266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259</v>
      </c>
      <c r="B110" s="211">
        <v>4210</v>
      </c>
      <c r="C110" s="214" t="s">
        <v>401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259</v>
      </c>
      <c r="S110" s="211">
        <v>4210</v>
      </c>
      <c r="T110" s="214" t="s">
        <v>401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259</v>
      </c>
      <c r="AI110" s="211">
        <v>4210</v>
      </c>
      <c r="AJ110" s="214" t="s">
        <v>401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259</v>
      </c>
      <c r="AY110" s="211">
        <v>4210</v>
      </c>
      <c r="AZ110" s="214" t="s">
        <v>401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259</v>
      </c>
      <c r="BO110" s="211">
        <v>4210</v>
      </c>
      <c r="BP110" s="214" t="s">
        <v>401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259</v>
      </c>
      <c r="CE110" s="211">
        <v>4210</v>
      </c>
      <c r="CF110" s="214" t="s">
        <v>401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259</v>
      </c>
      <c r="CU110" s="211">
        <v>4210</v>
      </c>
      <c r="CV110" s="214" t="s">
        <v>401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259</v>
      </c>
      <c r="DK110" s="211">
        <v>4210</v>
      </c>
      <c r="DL110" s="214" t="s">
        <v>401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259</v>
      </c>
      <c r="EA110" s="211">
        <v>4210</v>
      </c>
      <c r="EB110" s="214" t="s">
        <v>401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259</v>
      </c>
      <c r="EP110" s="211">
        <v>4210</v>
      </c>
      <c r="EQ110" s="214" t="s">
        <v>401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259</v>
      </c>
      <c r="FE110" s="211">
        <v>4210</v>
      </c>
      <c r="FF110" s="214" t="s">
        <v>401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259</v>
      </c>
      <c r="FT110" s="211">
        <v>4210</v>
      </c>
      <c r="FU110" s="214" t="s">
        <v>401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289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289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289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289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289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289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289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289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289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289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289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289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312</v>
      </c>
      <c r="B113" s="150"/>
      <c r="C113" s="150"/>
      <c r="D113" s="151"/>
      <c r="E113" s="151"/>
      <c r="F113" s="151"/>
      <c r="G113" s="151"/>
      <c r="H113" s="151"/>
      <c r="I113" s="504" t="s">
        <v>148</v>
      </c>
      <c r="J113" s="504"/>
      <c r="K113" s="150"/>
      <c r="L113" s="319"/>
      <c r="M113" s="144"/>
      <c r="N113" s="144"/>
      <c r="O113" s="144"/>
      <c r="P113" s="144"/>
      <c r="Q113" s="144"/>
      <c r="R113" s="149" t="s">
        <v>312</v>
      </c>
      <c r="S113" s="150"/>
      <c r="T113" s="150"/>
      <c r="U113" s="151"/>
      <c r="V113" s="151"/>
      <c r="W113" s="151"/>
      <c r="X113" s="151"/>
      <c r="Y113" s="151"/>
      <c r="Z113" s="504" t="s">
        <v>148</v>
      </c>
      <c r="AA113" s="504"/>
      <c r="AB113" s="150"/>
      <c r="AC113" s="319"/>
      <c r="AD113" s="144"/>
      <c r="AE113" s="144"/>
      <c r="AF113" s="144"/>
      <c r="AG113" s="144"/>
      <c r="AH113" s="149" t="s">
        <v>312</v>
      </c>
      <c r="AI113" s="150"/>
      <c r="AJ113" s="150"/>
      <c r="AK113" s="151"/>
      <c r="AL113" s="151"/>
      <c r="AM113" s="151"/>
      <c r="AN113" s="151"/>
      <c r="AO113" s="151"/>
      <c r="AP113" s="504" t="s">
        <v>148</v>
      </c>
      <c r="AQ113" s="504"/>
      <c r="AR113" s="150"/>
      <c r="AS113" s="319"/>
      <c r="AT113" s="144"/>
      <c r="AU113" s="144"/>
      <c r="AV113" s="144"/>
      <c r="AW113" s="144"/>
      <c r="AX113" s="149" t="s">
        <v>312</v>
      </c>
      <c r="AY113" s="150"/>
      <c r="AZ113" s="150"/>
      <c r="BA113" s="151"/>
      <c r="BB113" s="151"/>
      <c r="BC113" s="151"/>
      <c r="BD113" s="151"/>
      <c r="BE113" s="151"/>
      <c r="BF113" s="504" t="s">
        <v>148</v>
      </c>
      <c r="BG113" s="504"/>
      <c r="BH113" s="150"/>
      <c r="BI113" s="319"/>
      <c r="BJ113" s="144"/>
      <c r="BK113" s="144"/>
      <c r="BL113" s="144"/>
      <c r="BM113" s="144"/>
      <c r="BN113" s="149" t="s">
        <v>312</v>
      </c>
      <c r="BO113" s="150"/>
      <c r="BP113" s="150"/>
      <c r="BQ113" s="151"/>
      <c r="BR113" s="151"/>
      <c r="BS113" s="151"/>
      <c r="BT113" s="151"/>
      <c r="BU113" s="151"/>
      <c r="BV113" s="504" t="s">
        <v>148</v>
      </c>
      <c r="BW113" s="504"/>
      <c r="BX113" s="150"/>
      <c r="BY113" s="319"/>
      <c r="BZ113" s="144"/>
      <c r="CA113" s="144"/>
      <c r="CB113" s="144"/>
      <c r="CC113" s="144"/>
      <c r="CD113" s="149" t="s">
        <v>312</v>
      </c>
      <c r="CE113" s="150"/>
      <c r="CF113" s="150"/>
      <c r="CG113" s="151"/>
      <c r="CH113" s="151"/>
      <c r="CI113" s="151"/>
      <c r="CJ113" s="151"/>
      <c r="CK113" s="151"/>
      <c r="CL113" s="504" t="s">
        <v>148</v>
      </c>
      <c r="CM113" s="504"/>
      <c r="CN113" s="150"/>
      <c r="CO113" s="319"/>
      <c r="CP113" s="144"/>
      <c r="CQ113" s="144"/>
      <c r="CR113" s="144"/>
      <c r="CS113" s="144"/>
      <c r="CT113" s="149" t="s">
        <v>312</v>
      </c>
      <c r="CU113" s="150"/>
      <c r="CV113" s="150"/>
      <c r="CW113" s="151"/>
      <c r="CX113" s="151"/>
      <c r="CY113" s="151"/>
      <c r="CZ113" s="151"/>
      <c r="DA113" s="151"/>
      <c r="DB113" s="504" t="s">
        <v>148</v>
      </c>
      <c r="DC113" s="504"/>
      <c r="DD113" s="150"/>
      <c r="DE113" s="319"/>
      <c r="DF113" s="144"/>
      <c r="DG113" s="144"/>
      <c r="DH113" s="144"/>
      <c r="DI113" s="144"/>
      <c r="DJ113" s="149" t="s">
        <v>312</v>
      </c>
      <c r="DK113" s="150"/>
      <c r="DL113" s="150"/>
      <c r="DM113" s="151"/>
      <c r="DN113" s="151"/>
      <c r="DO113" s="151"/>
      <c r="DP113" s="151"/>
      <c r="DQ113" s="151"/>
      <c r="DR113" s="504" t="s">
        <v>148</v>
      </c>
      <c r="DS113" s="504"/>
      <c r="DT113" s="150"/>
      <c r="DU113" s="319"/>
      <c r="DV113" s="144"/>
      <c r="DW113" s="144"/>
      <c r="DX113" s="144"/>
      <c r="DY113" s="144"/>
      <c r="DZ113" s="149" t="s">
        <v>312</v>
      </c>
      <c r="EA113" s="150"/>
      <c r="EB113" s="150"/>
      <c r="EC113" s="151"/>
      <c r="ED113" s="151"/>
      <c r="EE113" s="151"/>
      <c r="EF113" s="151"/>
      <c r="EG113" s="151"/>
      <c r="EH113" s="504" t="s">
        <v>148</v>
      </c>
      <c r="EI113" s="504"/>
      <c r="EJ113" s="150"/>
      <c r="EK113" s="319"/>
      <c r="EL113" s="144"/>
      <c r="EM113" s="144"/>
      <c r="EN113" s="144"/>
      <c r="EO113" s="149" t="s">
        <v>312</v>
      </c>
      <c r="EP113" s="150"/>
      <c r="EQ113" s="150"/>
      <c r="ER113" s="151"/>
      <c r="ES113" s="151"/>
      <c r="ET113" s="151"/>
      <c r="EU113" s="151"/>
      <c r="EV113" s="151"/>
      <c r="EW113" s="504" t="s">
        <v>148</v>
      </c>
      <c r="EX113" s="504"/>
      <c r="EY113" s="150"/>
      <c r="EZ113" s="319"/>
      <c r="FA113" s="144"/>
      <c r="FB113" s="144"/>
      <c r="FC113" s="144"/>
      <c r="FD113" s="149" t="s">
        <v>312</v>
      </c>
      <c r="FE113" s="150"/>
      <c r="FF113" s="150"/>
      <c r="FG113" s="151"/>
      <c r="FH113" s="151"/>
      <c r="FI113" s="151"/>
      <c r="FJ113" s="151"/>
      <c r="FK113" s="151"/>
      <c r="FL113" s="504" t="s">
        <v>148</v>
      </c>
      <c r="FM113" s="504"/>
      <c r="FN113" s="150"/>
      <c r="FO113" s="319"/>
      <c r="FP113" s="144"/>
      <c r="FQ113" s="144"/>
      <c r="FR113" s="144"/>
      <c r="FS113" s="149" t="s">
        <v>312</v>
      </c>
      <c r="FT113" s="150"/>
      <c r="FU113" s="150"/>
      <c r="FV113" s="151"/>
      <c r="FW113" s="151"/>
      <c r="FX113" s="151"/>
      <c r="FY113" s="151"/>
      <c r="FZ113" s="151"/>
      <c r="GA113" s="504" t="s">
        <v>148</v>
      </c>
      <c r="GB113" s="504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503" t="s">
        <v>247</v>
      </c>
      <c r="C114" s="503"/>
      <c r="D114" s="151"/>
      <c r="E114" s="151"/>
      <c r="F114" s="151"/>
      <c r="G114" s="151"/>
      <c r="H114" s="151"/>
      <c r="I114" s="503" t="s">
        <v>248</v>
      </c>
      <c r="J114" s="503"/>
      <c r="K114" s="503"/>
      <c r="L114" s="312"/>
      <c r="M114" s="144"/>
      <c r="N114" s="144"/>
      <c r="O114" s="144"/>
      <c r="P114" s="144"/>
      <c r="Q114" s="144"/>
      <c r="R114" s="151"/>
      <c r="S114" s="503" t="s">
        <v>247</v>
      </c>
      <c r="T114" s="503"/>
      <c r="U114" s="151"/>
      <c r="V114" s="151"/>
      <c r="W114" s="151"/>
      <c r="X114" s="151"/>
      <c r="Y114" s="151"/>
      <c r="Z114" s="503" t="s">
        <v>248</v>
      </c>
      <c r="AA114" s="503"/>
      <c r="AB114" s="503"/>
      <c r="AC114" s="312"/>
      <c r="AD114" s="144"/>
      <c r="AE114" s="144"/>
      <c r="AF114" s="144"/>
      <c r="AG114" s="144"/>
      <c r="AH114" s="151"/>
      <c r="AI114" s="503" t="s">
        <v>247</v>
      </c>
      <c r="AJ114" s="503"/>
      <c r="AK114" s="151"/>
      <c r="AL114" s="151"/>
      <c r="AM114" s="151"/>
      <c r="AN114" s="151"/>
      <c r="AO114" s="151"/>
      <c r="AP114" s="503" t="s">
        <v>248</v>
      </c>
      <c r="AQ114" s="503"/>
      <c r="AR114" s="503"/>
      <c r="AS114" s="312"/>
      <c r="AT114" s="144"/>
      <c r="AU114" s="144"/>
      <c r="AV114" s="144"/>
      <c r="AW114" s="144"/>
      <c r="AX114" s="151"/>
      <c r="AY114" s="503" t="s">
        <v>247</v>
      </c>
      <c r="AZ114" s="503"/>
      <c r="BA114" s="151"/>
      <c r="BB114" s="151"/>
      <c r="BC114" s="151"/>
      <c r="BD114" s="151"/>
      <c r="BE114" s="151"/>
      <c r="BF114" s="503" t="s">
        <v>248</v>
      </c>
      <c r="BG114" s="503"/>
      <c r="BH114" s="503"/>
      <c r="BI114" s="312"/>
      <c r="BJ114" s="144"/>
      <c r="BK114" s="144"/>
      <c r="BL114" s="144"/>
      <c r="BM114" s="144"/>
      <c r="BN114" s="151"/>
      <c r="BO114" s="503" t="s">
        <v>247</v>
      </c>
      <c r="BP114" s="503"/>
      <c r="BQ114" s="151"/>
      <c r="BR114" s="151"/>
      <c r="BS114" s="151"/>
      <c r="BT114" s="151"/>
      <c r="BU114" s="151"/>
      <c r="BV114" s="503" t="s">
        <v>248</v>
      </c>
      <c r="BW114" s="503"/>
      <c r="BX114" s="503"/>
      <c r="BY114" s="312"/>
      <c r="BZ114" s="144"/>
      <c r="CA114" s="144"/>
      <c r="CB114" s="144"/>
      <c r="CC114" s="144"/>
      <c r="CD114" s="151"/>
      <c r="CE114" s="503" t="s">
        <v>247</v>
      </c>
      <c r="CF114" s="503"/>
      <c r="CG114" s="151"/>
      <c r="CH114" s="151"/>
      <c r="CI114" s="151"/>
      <c r="CJ114" s="151"/>
      <c r="CK114" s="151"/>
      <c r="CL114" s="503" t="s">
        <v>248</v>
      </c>
      <c r="CM114" s="503"/>
      <c r="CN114" s="503"/>
      <c r="CO114" s="312"/>
      <c r="CP114" s="144"/>
      <c r="CQ114" s="144"/>
      <c r="CR114" s="144"/>
      <c r="CS114" s="144"/>
      <c r="CT114" s="151"/>
      <c r="CU114" s="503" t="s">
        <v>247</v>
      </c>
      <c r="CV114" s="503"/>
      <c r="CW114" s="151"/>
      <c r="CX114" s="151"/>
      <c r="CY114" s="151"/>
      <c r="CZ114" s="151"/>
      <c r="DA114" s="151"/>
      <c r="DB114" s="503" t="s">
        <v>248</v>
      </c>
      <c r="DC114" s="503"/>
      <c r="DD114" s="503"/>
      <c r="DE114" s="312"/>
      <c r="DF114" s="144"/>
      <c r="DG114" s="144"/>
      <c r="DH114" s="144"/>
      <c r="DI114" s="144"/>
      <c r="DJ114" s="151"/>
      <c r="DK114" s="503" t="s">
        <v>247</v>
      </c>
      <c r="DL114" s="503"/>
      <c r="DM114" s="151"/>
      <c r="DN114" s="151"/>
      <c r="DO114" s="151"/>
      <c r="DP114" s="151"/>
      <c r="DQ114" s="151"/>
      <c r="DR114" s="503" t="s">
        <v>248</v>
      </c>
      <c r="DS114" s="503"/>
      <c r="DT114" s="503"/>
      <c r="DU114" s="312"/>
      <c r="DV114" s="144"/>
      <c r="DW114" s="144"/>
      <c r="DX114" s="144"/>
      <c r="DY114" s="144"/>
      <c r="DZ114" s="151"/>
      <c r="EA114" s="503" t="s">
        <v>247</v>
      </c>
      <c r="EB114" s="503"/>
      <c r="EC114" s="151"/>
      <c r="ED114" s="151"/>
      <c r="EE114" s="151"/>
      <c r="EF114" s="151"/>
      <c r="EG114" s="151"/>
      <c r="EH114" s="503" t="s">
        <v>248</v>
      </c>
      <c r="EI114" s="503"/>
      <c r="EJ114" s="503"/>
      <c r="EK114" s="312"/>
      <c r="EL114" s="144"/>
      <c r="EM114" s="144"/>
      <c r="EN114" s="144"/>
      <c r="EO114" s="151"/>
      <c r="EP114" s="503" t="s">
        <v>247</v>
      </c>
      <c r="EQ114" s="503"/>
      <c r="ER114" s="151"/>
      <c r="ES114" s="151"/>
      <c r="ET114" s="151"/>
      <c r="EU114" s="151"/>
      <c r="EV114" s="151"/>
      <c r="EW114" s="503" t="s">
        <v>248</v>
      </c>
      <c r="EX114" s="503"/>
      <c r="EY114" s="503"/>
      <c r="EZ114" s="312"/>
      <c r="FA114" s="144"/>
      <c r="FB114" s="144"/>
      <c r="FC114" s="144"/>
      <c r="FD114" s="151"/>
      <c r="FE114" s="503" t="s">
        <v>247</v>
      </c>
      <c r="FF114" s="503"/>
      <c r="FG114" s="151"/>
      <c r="FH114" s="151"/>
      <c r="FI114" s="151"/>
      <c r="FJ114" s="151"/>
      <c r="FK114" s="151"/>
      <c r="FL114" s="503" t="s">
        <v>248</v>
      </c>
      <c r="FM114" s="503"/>
      <c r="FN114" s="503"/>
      <c r="FO114" s="312"/>
      <c r="FP114" s="144"/>
      <c r="FQ114" s="144"/>
      <c r="FR114" s="144"/>
      <c r="FS114" s="151"/>
      <c r="FT114" s="503" t="s">
        <v>247</v>
      </c>
      <c r="FU114" s="503"/>
      <c r="FV114" s="151"/>
      <c r="FW114" s="151"/>
      <c r="FX114" s="151"/>
      <c r="FY114" s="151"/>
      <c r="FZ114" s="151"/>
      <c r="GA114" s="503" t="s">
        <v>248</v>
      </c>
      <c r="GB114" s="503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304</v>
      </c>
      <c r="B116" s="150"/>
      <c r="C116" s="150"/>
      <c r="D116" s="151"/>
      <c r="E116" s="151"/>
      <c r="F116" s="151"/>
      <c r="G116" s="151"/>
      <c r="H116" s="151"/>
      <c r="I116" s="504" t="s">
        <v>305</v>
      </c>
      <c r="J116" s="504"/>
      <c r="K116" s="150"/>
      <c r="L116" s="319"/>
      <c r="M116" s="144"/>
      <c r="N116" s="144"/>
      <c r="O116" s="144"/>
      <c r="P116" s="144"/>
      <c r="Q116" s="144"/>
      <c r="R116" s="149" t="s">
        <v>304</v>
      </c>
      <c r="S116" s="150"/>
      <c r="T116" s="150"/>
      <c r="U116" s="151"/>
      <c r="V116" s="151"/>
      <c r="W116" s="151"/>
      <c r="X116" s="151"/>
      <c r="Y116" s="151"/>
      <c r="Z116" s="504" t="s">
        <v>305</v>
      </c>
      <c r="AA116" s="504"/>
      <c r="AB116" s="150"/>
      <c r="AC116" s="319"/>
      <c r="AD116" s="144"/>
      <c r="AE116" s="144"/>
      <c r="AF116" s="144"/>
      <c r="AG116" s="144"/>
      <c r="AH116" s="149" t="s">
        <v>304</v>
      </c>
      <c r="AI116" s="150"/>
      <c r="AJ116" s="150"/>
      <c r="AK116" s="151"/>
      <c r="AL116" s="151"/>
      <c r="AM116" s="151"/>
      <c r="AN116" s="151"/>
      <c r="AO116" s="151"/>
      <c r="AP116" s="504" t="s">
        <v>305</v>
      </c>
      <c r="AQ116" s="504"/>
      <c r="AR116" s="150"/>
      <c r="AS116" s="319"/>
      <c r="AT116" s="144"/>
      <c r="AU116" s="144"/>
      <c r="AV116" s="144"/>
      <c r="AW116" s="144"/>
      <c r="AX116" s="149" t="s">
        <v>304</v>
      </c>
      <c r="AY116" s="150"/>
      <c r="AZ116" s="150"/>
      <c r="BA116" s="151"/>
      <c r="BB116" s="151"/>
      <c r="BC116" s="151"/>
      <c r="BD116" s="151"/>
      <c r="BE116" s="151"/>
      <c r="BF116" s="504" t="s">
        <v>305</v>
      </c>
      <c r="BG116" s="504"/>
      <c r="BH116" s="150"/>
      <c r="BI116" s="319"/>
      <c r="BJ116" s="144"/>
      <c r="BK116" s="144"/>
      <c r="BL116" s="144"/>
      <c r="BM116" s="144"/>
      <c r="BN116" s="149" t="s">
        <v>304</v>
      </c>
      <c r="BO116" s="150"/>
      <c r="BP116" s="150"/>
      <c r="BQ116" s="151"/>
      <c r="BR116" s="151"/>
      <c r="BS116" s="151"/>
      <c r="BT116" s="151"/>
      <c r="BU116" s="151"/>
      <c r="BV116" s="504" t="s">
        <v>305</v>
      </c>
      <c r="BW116" s="504"/>
      <c r="BX116" s="150"/>
      <c r="BY116" s="319"/>
      <c r="BZ116" s="144"/>
      <c r="CA116" s="144"/>
      <c r="CB116" s="144"/>
      <c r="CC116" s="144"/>
      <c r="CD116" s="149" t="s">
        <v>304</v>
      </c>
      <c r="CE116" s="150"/>
      <c r="CF116" s="150"/>
      <c r="CG116" s="151"/>
      <c r="CH116" s="151"/>
      <c r="CI116" s="151"/>
      <c r="CJ116" s="151"/>
      <c r="CK116" s="151"/>
      <c r="CL116" s="504" t="s">
        <v>305</v>
      </c>
      <c r="CM116" s="504"/>
      <c r="CN116" s="150"/>
      <c r="CO116" s="319"/>
      <c r="CP116" s="144"/>
      <c r="CQ116" s="144"/>
      <c r="CR116" s="144"/>
      <c r="CS116" s="144"/>
      <c r="CT116" s="149" t="s">
        <v>304</v>
      </c>
      <c r="CU116" s="150"/>
      <c r="CV116" s="150"/>
      <c r="CW116" s="151"/>
      <c r="CX116" s="151"/>
      <c r="CY116" s="151"/>
      <c r="CZ116" s="151"/>
      <c r="DA116" s="151"/>
      <c r="DB116" s="504" t="s">
        <v>305</v>
      </c>
      <c r="DC116" s="504"/>
      <c r="DD116" s="150"/>
      <c r="DE116" s="319"/>
      <c r="DF116" s="144"/>
      <c r="DG116" s="144"/>
      <c r="DH116" s="144"/>
      <c r="DI116" s="144"/>
      <c r="DJ116" s="149" t="s">
        <v>304</v>
      </c>
      <c r="DK116" s="150"/>
      <c r="DL116" s="150"/>
      <c r="DM116" s="151"/>
      <c r="DN116" s="151"/>
      <c r="DO116" s="151"/>
      <c r="DP116" s="151"/>
      <c r="DQ116" s="151"/>
      <c r="DR116" s="504" t="s">
        <v>305</v>
      </c>
      <c r="DS116" s="504"/>
      <c r="DT116" s="150"/>
      <c r="DU116" s="319"/>
      <c r="DV116" s="144"/>
      <c r="DW116" s="144"/>
      <c r="DX116" s="144"/>
      <c r="DY116" s="144"/>
      <c r="DZ116" s="149" t="s">
        <v>304</v>
      </c>
      <c r="EA116" s="150"/>
      <c r="EB116" s="150"/>
      <c r="EC116" s="151"/>
      <c r="ED116" s="151"/>
      <c r="EE116" s="151"/>
      <c r="EF116" s="151"/>
      <c r="EG116" s="151"/>
      <c r="EH116" s="504" t="s">
        <v>305</v>
      </c>
      <c r="EI116" s="504"/>
      <c r="EJ116" s="150"/>
      <c r="EK116" s="319"/>
      <c r="EL116" s="144"/>
      <c r="EM116" s="144"/>
      <c r="EN116" s="144"/>
      <c r="EO116" s="149" t="s">
        <v>304</v>
      </c>
      <c r="EP116" s="150"/>
      <c r="EQ116" s="150"/>
      <c r="ER116" s="151"/>
      <c r="ES116" s="151"/>
      <c r="ET116" s="151"/>
      <c r="EU116" s="151"/>
      <c r="EV116" s="151"/>
      <c r="EW116" s="504" t="s">
        <v>305</v>
      </c>
      <c r="EX116" s="504"/>
      <c r="EY116" s="150"/>
      <c r="EZ116" s="319"/>
      <c r="FA116" s="144"/>
      <c r="FB116" s="144"/>
      <c r="FC116" s="144"/>
      <c r="FD116" s="149" t="s">
        <v>304</v>
      </c>
      <c r="FE116" s="150"/>
      <c r="FF116" s="150"/>
      <c r="FG116" s="151"/>
      <c r="FH116" s="151"/>
      <c r="FI116" s="151"/>
      <c r="FJ116" s="151"/>
      <c r="FK116" s="151"/>
      <c r="FL116" s="504" t="s">
        <v>305</v>
      </c>
      <c r="FM116" s="504"/>
      <c r="FN116" s="150"/>
      <c r="FO116" s="319"/>
      <c r="FP116" s="144"/>
      <c r="FQ116" s="144"/>
      <c r="FR116" s="144"/>
      <c r="FS116" s="149" t="s">
        <v>304</v>
      </c>
      <c r="FT116" s="150"/>
      <c r="FU116" s="150"/>
      <c r="FV116" s="151"/>
      <c r="FW116" s="151"/>
      <c r="FX116" s="151"/>
      <c r="FY116" s="151"/>
      <c r="FZ116" s="151"/>
      <c r="GA116" s="504" t="s">
        <v>305</v>
      </c>
      <c r="GB116" s="50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503" t="s">
        <v>247</v>
      </c>
      <c r="C117" s="503"/>
      <c r="D117" s="151"/>
      <c r="E117" s="151"/>
      <c r="F117" s="151"/>
      <c r="G117" s="151"/>
      <c r="H117" s="151"/>
      <c r="I117" s="503" t="s">
        <v>248</v>
      </c>
      <c r="J117" s="503"/>
      <c r="K117" s="503"/>
      <c r="L117" s="312"/>
      <c r="M117" s="144"/>
      <c r="N117" s="144"/>
      <c r="O117" s="144"/>
      <c r="P117" s="144"/>
      <c r="Q117" s="144"/>
      <c r="R117" s="151"/>
      <c r="S117" s="503" t="s">
        <v>247</v>
      </c>
      <c r="T117" s="503"/>
      <c r="U117" s="151"/>
      <c r="V117" s="151"/>
      <c r="W117" s="151"/>
      <c r="X117" s="151"/>
      <c r="Y117" s="151"/>
      <c r="Z117" s="503" t="s">
        <v>248</v>
      </c>
      <c r="AA117" s="503"/>
      <c r="AB117" s="503"/>
      <c r="AC117" s="312"/>
      <c r="AD117" s="144"/>
      <c r="AE117" s="144"/>
      <c r="AF117" s="144"/>
      <c r="AG117" s="144"/>
      <c r="AH117" s="151"/>
      <c r="AI117" s="503" t="s">
        <v>247</v>
      </c>
      <c r="AJ117" s="503"/>
      <c r="AK117" s="151"/>
      <c r="AL117" s="151"/>
      <c r="AM117" s="151"/>
      <c r="AN117" s="151"/>
      <c r="AO117" s="151"/>
      <c r="AP117" s="503" t="s">
        <v>248</v>
      </c>
      <c r="AQ117" s="503"/>
      <c r="AR117" s="503"/>
      <c r="AS117" s="312"/>
      <c r="AT117" s="144"/>
      <c r="AU117" s="144"/>
      <c r="AV117" s="144"/>
      <c r="AW117" s="144"/>
      <c r="AX117" s="151"/>
      <c r="AY117" s="503" t="s">
        <v>247</v>
      </c>
      <c r="AZ117" s="503"/>
      <c r="BA117" s="151"/>
      <c r="BB117" s="151"/>
      <c r="BC117" s="151"/>
      <c r="BD117" s="151"/>
      <c r="BE117" s="151"/>
      <c r="BF117" s="503" t="s">
        <v>248</v>
      </c>
      <c r="BG117" s="503"/>
      <c r="BH117" s="503"/>
      <c r="BI117" s="312"/>
      <c r="BJ117" s="144"/>
      <c r="BK117" s="144"/>
      <c r="BL117" s="144"/>
      <c r="BM117" s="144"/>
      <c r="BN117" s="151"/>
      <c r="BO117" s="503" t="s">
        <v>247</v>
      </c>
      <c r="BP117" s="503"/>
      <c r="BQ117" s="151"/>
      <c r="BR117" s="151"/>
      <c r="BS117" s="151"/>
      <c r="BT117" s="151"/>
      <c r="BU117" s="151"/>
      <c r="BV117" s="503" t="s">
        <v>248</v>
      </c>
      <c r="BW117" s="503"/>
      <c r="BX117" s="503"/>
      <c r="BY117" s="312"/>
      <c r="BZ117" s="144"/>
      <c r="CA117" s="144"/>
      <c r="CB117" s="144"/>
      <c r="CC117" s="144"/>
      <c r="CD117" s="151"/>
      <c r="CE117" s="503" t="s">
        <v>247</v>
      </c>
      <c r="CF117" s="503"/>
      <c r="CG117" s="151"/>
      <c r="CH117" s="151"/>
      <c r="CI117" s="151"/>
      <c r="CJ117" s="151"/>
      <c r="CK117" s="151"/>
      <c r="CL117" s="503" t="s">
        <v>248</v>
      </c>
      <c r="CM117" s="503"/>
      <c r="CN117" s="503"/>
      <c r="CO117" s="312"/>
      <c r="CP117" s="144"/>
      <c r="CQ117" s="144"/>
      <c r="CR117" s="144"/>
      <c r="CS117" s="144"/>
      <c r="CT117" s="151"/>
      <c r="CU117" s="503" t="s">
        <v>247</v>
      </c>
      <c r="CV117" s="503"/>
      <c r="CW117" s="151"/>
      <c r="CX117" s="151"/>
      <c r="CY117" s="151"/>
      <c r="CZ117" s="151"/>
      <c r="DA117" s="151"/>
      <c r="DB117" s="503" t="s">
        <v>248</v>
      </c>
      <c r="DC117" s="503"/>
      <c r="DD117" s="503"/>
      <c r="DE117" s="312"/>
      <c r="DF117" s="144"/>
      <c r="DG117" s="144"/>
      <c r="DH117" s="144"/>
      <c r="DI117" s="144"/>
      <c r="DJ117" s="151"/>
      <c r="DK117" s="503" t="s">
        <v>247</v>
      </c>
      <c r="DL117" s="503"/>
      <c r="DM117" s="151"/>
      <c r="DN117" s="151"/>
      <c r="DO117" s="151"/>
      <c r="DP117" s="151"/>
      <c r="DQ117" s="151"/>
      <c r="DR117" s="503" t="s">
        <v>248</v>
      </c>
      <c r="DS117" s="503"/>
      <c r="DT117" s="503"/>
      <c r="DU117" s="312"/>
      <c r="DV117" s="144"/>
      <c r="DW117" s="144"/>
      <c r="DX117" s="144"/>
      <c r="DY117" s="144"/>
      <c r="DZ117" s="151"/>
      <c r="EA117" s="503" t="s">
        <v>247</v>
      </c>
      <c r="EB117" s="503"/>
      <c r="EC117" s="151"/>
      <c r="ED117" s="151"/>
      <c r="EE117" s="151"/>
      <c r="EF117" s="151"/>
      <c r="EG117" s="151"/>
      <c r="EH117" s="503" t="s">
        <v>248</v>
      </c>
      <c r="EI117" s="503"/>
      <c r="EJ117" s="503"/>
      <c r="EK117" s="312"/>
      <c r="EL117" s="144"/>
      <c r="EM117" s="144"/>
      <c r="EN117" s="144"/>
      <c r="EO117" s="151"/>
      <c r="EP117" s="503" t="s">
        <v>247</v>
      </c>
      <c r="EQ117" s="503"/>
      <c r="ER117" s="151"/>
      <c r="ES117" s="151"/>
      <c r="ET117" s="151"/>
      <c r="EU117" s="151"/>
      <c r="EV117" s="151"/>
      <c r="EW117" s="503" t="s">
        <v>248</v>
      </c>
      <c r="EX117" s="503"/>
      <c r="EY117" s="503"/>
      <c r="EZ117" s="312"/>
      <c r="FA117" s="144"/>
      <c r="FB117" s="144"/>
      <c r="FC117" s="144"/>
      <c r="FD117" s="151"/>
      <c r="FE117" s="503" t="s">
        <v>247</v>
      </c>
      <c r="FF117" s="503"/>
      <c r="FG117" s="151"/>
      <c r="FH117" s="151"/>
      <c r="FI117" s="151"/>
      <c r="FJ117" s="151"/>
      <c r="FK117" s="151"/>
      <c r="FL117" s="503" t="s">
        <v>248</v>
      </c>
      <c r="FM117" s="503"/>
      <c r="FN117" s="503"/>
      <c r="FO117" s="312"/>
      <c r="FP117" s="144"/>
      <c r="FQ117" s="144"/>
      <c r="FR117" s="144"/>
      <c r="FS117" s="151"/>
      <c r="FT117" s="503" t="s">
        <v>247</v>
      </c>
      <c r="FU117" s="503"/>
      <c r="FV117" s="151"/>
      <c r="FW117" s="151"/>
      <c r="FX117" s="151"/>
      <c r="FY117" s="151"/>
      <c r="FZ117" s="151"/>
      <c r="GA117" s="503" t="s">
        <v>248</v>
      </c>
      <c r="GB117" s="503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441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441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441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419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441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441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441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441</v>
      </c>
      <c r="DV119" s="144"/>
      <c r="DW119" s="144"/>
      <c r="DX119" s="144"/>
      <c r="DY119" s="144"/>
      <c r="DZ119" t="s">
        <v>412</v>
      </c>
      <c r="EL119" s="144"/>
      <c r="EM119" s="144"/>
      <c r="EN119" s="144"/>
      <c r="EO119" t="s">
        <v>441</v>
      </c>
      <c r="FA119" s="144"/>
      <c r="FB119" s="144"/>
      <c r="FC119" s="144"/>
      <c r="FD119" t="s">
        <v>410</v>
      </c>
      <c r="FP119" s="144"/>
      <c r="FQ119" s="144"/>
      <c r="FR119" s="144"/>
      <c r="FS119" t="s">
        <v>441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391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6"/>
      <c r="CU128" s="517"/>
      <c r="CV128" s="517"/>
      <c r="DB128" s="128"/>
      <c r="DC128" s="128"/>
    </row>
    <row r="129" spans="4:10" ht="12.75">
      <c r="D129" s="520"/>
      <c r="E129" s="520"/>
      <c r="F129" s="520"/>
      <c r="G129" s="520"/>
      <c r="H129" s="520"/>
      <c r="I129" s="520"/>
      <c r="J129" s="520"/>
    </row>
    <row r="130" spans="4:18" ht="12.75" customHeight="1">
      <c r="D130" s="520"/>
      <c r="E130" s="520"/>
      <c r="F130" s="520"/>
      <c r="G130" s="520"/>
      <c r="H130" s="520"/>
      <c r="I130" s="520"/>
      <c r="J130" s="520"/>
      <c r="K130" s="520"/>
      <c r="L130" s="520"/>
      <c r="M130" s="520"/>
      <c r="N130" s="520"/>
      <c r="O130" s="520"/>
      <c r="P130" s="520"/>
      <c r="Q130" s="520"/>
      <c r="R130" s="520"/>
    </row>
    <row r="131" spans="4:18" ht="12.75">
      <c r="D131" s="520"/>
      <c r="E131" s="520"/>
      <c r="F131" s="520"/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  <c r="Q131" s="520"/>
      <c r="R131" s="520"/>
    </row>
    <row r="132" spans="4:18" ht="12.75">
      <c r="D132" s="520"/>
      <c r="E132" s="520"/>
      <c r="F132" s="520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</row>
    <row r="133" spans="10:18" ht="12.75">
      <c r="J133" s="73"/>
      <c r="K133" s="520"/>
      <c r="L133" s="520"/>
      <c r="M133" s="520"/>
      <c r="N133" s="520"/>
      <c r="O133" s="520"/>
      <c r="P133" s="520"/>
      <c r="Q133" s="520"/>
      <c r="R133" s="520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5"/>
      <c r="Q136" s="515"/>
      <c r="R136" s="515"/>
    </row>
    <row r="137" spans="1:21" ht="12.75">
      <c r="A137" s="506"/>
      <c r="B137" s="506"/>
      <c r="C137" s="506"/>
      <c r="D137" s="506"/>
      <c r="E137" s="506"/>
      <c r="F137" s="506"/>
      <c r="G137" s="506"/>
      <c r="H137" s="506"/>
      <c r="I137" s="506"/>
      <c r="J137" s="506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6"/>
      <c r="B138" s="506"/>
      <c r="C138" s="506"/>
      <c r="D138" s="506"/>
      <c r="E138" s="506"/>
      <c r="F138" s="506"/>
      <c r="G138" s="506"/>
      <c r="H138" s="506"/>
      <c r="I138" s="506"/>
      <c r="J138" s="506"/>
      <c r="K138" s="121"/>
      <c r="L138" s="121"/>
      <c r="O138" s="131"/>
      <c r="P138" s="515"/>
      <c r="Q138" s="515"/>
      <c r="R138" s="515"/>
      <c r="S138" s="27"/>
      <c r="T138" s="27"/>
      <c r="U138" s="131"/>
    </row>
    <row r="139" spans="1:21" ht="15.75">
      <c r="A139" s="519"/>
      <c r="B139" s="519"/>
      <c r="C139" s="519"/>
      <c r="D139" s="519"/>
      <c r="E139" s="519"/>
      <c r="F139" s="519"/>
      <c r="G139" s="519"/>
      <c r="H139" s="519"/>
      <c r="I139" s="519"/>
      <c r="J139" s="519"/>
      <c r="K139" s="121"/>
      <c r="L139" s="121"/>
      <c r="O139" s="131"/>
      <c r="P139" s="515"/>
      <c r="Q139" s="515"/>
      <c r="R139" s="515"/>
      <c r="S139" s="27"/>
      <c r="T139" s="27"/>
      <c r="U139" s="131"/>
    </row>
    <row r="140" spans="1:21" ht="15.75">
      <c r="A140" s="518"/>
      <c r="B140" s="518"/>
      <c r="C140" s="518"/>
      <c r="D140" s="518"/>
      <c r="E140" s="518"/>
      <c r="F140" s="518"/>
      <c r="G140" s="518"/>
      <c r="H140" s="518"/>
      <c r="I140" s="518"/>
      <c r="J140" s="518"/>
      <c r="K140" s="46"/>
      <c r="L140" s="46"/>
      <c r="M140" s="122"/>
      <c r="N140" s="122"/>
      <c r="O140" s="132"/>
      <c r="P140" s="514"/>
      <c r="Q140" s="514"/>
      <c r="R140" s="514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21"/>
      <c r="Q141" s="521"/>
      <c r="R141" s="521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5"/>
      <c r="Q142" s="515"/>
      <c r="R142" s="515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5"/>
      <c r="Q143" s="515"/>
      <c r="R143" s="515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5"/>
      <c r="P147" s="515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5"/>
      <c r="P148" s="515"/>
      <c r="Q148" s="313"/>
      <c r="R148" s="120"/>
      <c r="S148" s="27"/>
      <c r="T148" s="27"/>
      <c r="U148" s="131"/>
    </row>
    <row r="149" spans="15:21" ht="12.75">
      <c r="O149" s="514"/>
      <c r="P149" s="514"/>
      <c r="Q149" s="314"/>
      <c r="R149" s="27"/>
      <c r="S149" s="27"/>
      <c r="T149" s="27"/>
      <c r="U149" s="131"/>
    </row>
    <row r="150" spans="15:21" ht="12.75">
      <c r="O150" s="521"/>
      <c r="P150" s="521"/>
      <c r="Q150" s="315"/>
      <c r="R150" s="27"/>
      <c r="S150" s="27"/>
      <c r="T150" s="27"/>
      <c r="U150" s="131"/>
    </row>
    <row r="151" spans="15:21" ht="12.75">
      <c r="O151" s="515"/>
      <c r="P151" s="515"/>
      <c r="Q151" s="313"/>
      <c r="R151" s="27"/>
      <c r="S151" s="27"/>
      <c r="T151" s="27"/>
      <c r="U151" s="131"/>
    </row>
    <row r="152" spans="15:21" ht="12.75">
      <c r="O152" s="515"/>
      <c r="P152" s="515"/>
      <c r="Q152" s="313"/>
      <c r="R152" s="27"/>
      <c r="S152" s="27"/>
      <c r="T152" s="27"/>
      <c r="U152" s="131"/>
    </row>
  </sheetData>
  <sheetProtection/>
  <mergeCells count="327">
    <mergeCell ref="DS1:DX4"/>
    <mergeCell ref="EX1:FC4"/>
    <mergeCell ref="EH1:EN4"/>
    <mergeCell ref="BG1:BL4"/>
    <mergeCell ref="BW1:CB4"/>
    <mergeCell ref="CM1:CR4"/>
    <mergeCell ref="DC1:DH4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FD11:FM11"/>
    <mergeCell ref="FE14:FM14"/>
    <mergeCell ref="FE117:FF117"/>
    <mergeCell ref="FL117:FN117"/>
    <mergeCell ref="FL113:FM113"/>
    <mergeCell ref="FE114:FF114"/>
    <mergeCell ref="FL114:FN114"/>
    <mergeCell ref="FL116:FM116"/>
    <mergeCell ref="FL1:FR4"/>
    <mergeCell ref="FD7:FM7"/>
    <mergeCell ref="FD8:FM9"/>
    <mergeCell ref="FD10:FM10"/>
    <mergeCell ref="FS18:FT18"/>
    <mergeCell ref="FP21:FP22"/>
    <mergeCell ref="FF18:FR18"/>
    <mergeCell ref="FK21:FK22"/>
    <mergeCell ref="EW117:EY117"/>
    <mergeCell ref="EW113:EX113"/>
    <mergeCell ref="EP114:EQ114"/>
    <mergeCell ref="EW114:EY114"/>
    <mergeCell ref="EW116:EX116"/>
    <mergeCell ref="ER21:ER22"/>
    <mergeCell ref="ES21:ET21"/>
    <mergeCell ref="EU21:EU22"/>
    <mergeCell ref="EP117:EQ117"/>
    <mergeCell ref="EP14:EX14"/>
    <mergeCell ref="GB1:GF4"/>
    <mergeCell ref="EH21:EH22"/>
    <mergeCell ref="EF21:EF22"/>
    <mergeCell ref="EL21:EL22"/>
    <mergeCell ref="EV21:EV22"/>
    <mergeCell ref="EW21:EW22"/>
    <mergeCell ref="EO21:EO22"/>
    <mergeCell ref="EP21:EP22"/>
    <mergeCell ref="EQ21:EQ22"/>
    <mergeCell ref="EO7:EX7"/>
    <mergeCell ref="EO8:EX9"/>
    <mergeCell ref="EO10:EX10"/>
    <mergeCell ref="EO11:EX11"/>
    <mergeCell ref="EA117:EB117"/>
    <mergeCell ref="EH117:EJ117"/>
    <mergeCell ref="EH113:EI113"/>
    <mergeCell ref="EA114:EB114"/>
    <mergeCell ref="EH114:EJ114"/>
    <mergeCell ref="EH116:EI116"/>
    <mergeCell ref="ED21:EE21"/>
    <mergeCell ref="EI21:EK21"/>
    <mergeCell ref="DJ10:DS10"/>
    <mergeCell ref="DJ7:DS7"/>
    <mergeCell ref="EB21:EB22"/>
    <mergeCell ref="DZ8:EI9"/>
    <mergeCell ref="DZ10:EI10"/>
    <mergeCell ref="DZ11:EI11"/>
    <mergeCell ref="EA14:EI14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DW21:DX21"/>
    <mergeCell ref="CW21:CW22"/>
    <mergeCell ref="DM21:DM22"/>
    <mergeCell ref="CK21:CK22"/>
    <mergeCell ref="DV21:DV22"/>
    <mergeCell ref="DR21:DR22"/>
    <mergeCell ref="O147:P147"/>
    <mergeCell ref="P142:R142"/>
    <mergeCell ref="P143:R143"/>
    <mergeCell ref="P141:R141"/>
    <mergeCell ref="O152:P152"/>
    <mergeCell ref="O148:P148"/>
    <mergeCell ref="O149:P149"/>
    <mergeCell ref="O150:P150"/>
    <mergeCell ref="O151:P151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CL116:CM116"/>
    <mergeCell ref="BO117:BP117"/>
    <mergeCell ref="I113:J113"/>
    <mergeCell ref="A140:J140"/>
    <mergeCell ref="B114:C114"/>
    <mergeCell ref="A139:J139"/>
    <mergeCell ref="B117:C117"/>
    <mergeCell ref="I117:K117"/>
    <mergeCell ref="D129:J132"/>
    <mergeCell ref="I114:K114"/>
    <mergeCell ref="CT128:CV128"/>
    <mergeCell ref="CE117:CF117"/>
    <mergeCell ref="Z117:AB117"/>
    <mergeCell ref="CL117:CN117"/>
    <mergeCell ref="AP117:AR117"/>
    <mergeCell ref="AI114:AJ114"/>
    <mergeCell ref="AI117:AJ117"/>
    <mergeCell ref="P140:R140"/>
    <mergeCell ref="AP116:AQ116"/>
    <mergeCell ref="P139:R139"/>
    <mergeCell ref="P138:R138"/>
    <mergeCell ref="K130:R133"/>
    <mergeCell ref="P136:R136"/>
    <mergeCell ref="S114:T114"/>
    <mergeCell ref="Z114:AB114"/>
    <mergeCell ref="Z116:AA116"/>
    <mergeCell ref="S117:T117"/>
    <mergeCell ref="R11:AA11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AQ21:AS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AK21:AK22"/>
    <mergeCell ref="T21:T22"/>
    <mergeCell ref="Y21:Y22"/>
    <mergeCell ref="AD21:AD22"/>
    <mergeCell ref="AE21:AF21"/>
    <mergeCell ref="AA21:AC21"/>
    <mergeCell ref="AG21:AG22"/>
    <mergeCell ref="Z21:Z22"/>
    <mergeCell ref="U21:U22"/>
    <mergeCell ref="S21:S22"/>
    <mergeCell ref="V21:W21"/>
    <mergeCell ref="R21:R22"/>
    <mergeCell ref="B14:J14"/>
    <mergeCell ref="S14:AA14"/>
    <mergeCell ref="A18:C18"/>
    <mergeCell ref="E21:F21"/>
    <mergeCell ref="N21:O21"/>
    <mergeCell ref="G21:G22"/>
    <mergeCell ref="DR113:DS113"/>
    <mergeCell ref="CU114:CV114"/>
    <mergeCell ref="DK114:DL114"/>
    <mergeCell ref="DB21:DB22"/>
    <mergeCell ref="DA21:DA22"/>
    <mergeCell ref="DI21:DI22"/>
    <mergeCell ref="CZ21:CZ22"/>
    <mergeCell ref="DJ21:DJ22"/>
    <mergeCell ref="DS21:DU21"/>
    <mergeCell ref="BV117:BX117"/>
    <mergeCell ref="BV116:BW116"/>
    <mergeCell ref="AN21:AN22"/>
    <mergeCell ref="DB114:DD114"/>
    <mergeCell ref="DB113:DC113"/>
    <mergeCell ref="CP21:CP22"/>
    <mergeCell ref="CJ21:CJ22"/>
    <mergeCell ref="CL21:CL22"/>
    <mergeCell ref="CF21:CF22"/>
    <mergeCell ref="CD21:CD22"/>
    <mergeCell ref="DR114:DT114"/>
    <mergeCell ref="DK117:DL117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DR117:DT117"/>
    <mergeCell ref="CU117:CV117"/>
    <mergeCell ref="DB117:DD117"/>
    <mergeCell ref="DB116:DC116"/>
    <mergeCell ref="DR116:DS116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AY21:AY22"/>
    <mergeCell ref="AP21:AP22"/>
    <mergeCell ref="AQ1:AV4"/>
    <mergeCell ref="CD7:CM7"/>
    <mergeCell ref="CV21:CV22"/>
    <mergeCell ref="CS21:CS22"/>
    <mergeCell ref="CE21:CE22"/>
    <mergeCell ref="CH21:CI21"/>
    <mergeCell ref="CM21:CO21"/>
    <mergeCell ref="AZ21:AZ22"/>
    <mergeCell ref="AI14:AQ14"/>
    <mergeCell ref="AY14:BG14"/>
    <mergeCell ref="J1:O4"/>
    <mergeCell ref="A7:J7"/>
    <mergeCell ref="R10:AA10"/>
    <mergeCell ref="R7:AA7"/>
    <mergeCell ref="AA1:AF4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FU21:FU22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CU14:DC14"/>
    <mergeCell ref="CT8:DC9"/>
    <mergeCell ref="FS7:GB7"/>
    <mergeCell ref="FS8:GB9"/>
    <mergeCell ref="FS10:GB10"/>
    <mergeCell ref="FS11:GB11"/>
    <mergeCell ref="FT14:GB14"/>
    <mergeCell ref="DJ8:DS9"/>
    <mergeCell ref="DJ11:DS11"/>
    <mergeCell ref="DZ7:EI7"/>
    <mergeCell ref="FT117:FU117"/>
    <mergeCell ref="GA117:GB117"/>
    <mergeCell ref="GA113:GB113"/>
    <mergeCell ref="FT114:FU114"/>
    <mergeCell ref="GA114:GB114"/>
    <mergeCell ref="GA116:GB116"/>
    <mergeCell ref="DG21:DH21"/>
    <mergeCell ref="DN21:DO21"/>
    <mergeCell ref="CU21:CU22"/>
    <mergeCell ref="AH21:AH22"/>
    <mergeCell ref="BV21:BV22"/>
    <mergeCell ref="BU21:BU22"/>
    <mergeCell ref="BE21:BE22"/>
    <mergeCell ref="BF21:BF22"/>
    <mergeCell ref="AI21:AI22"/>
    <mergeCell ref="AO21:AO22"/>
    <mergeCell ref="AX18:AZ18"/>
    <mergeCell ref="AH18:AJ18"/>
    <mergeCell ref="CX21:CY21"/>
    <mergeCell ref="DC21:DE21"/>
    <mergeCell ref="AU21:AV21"/>
    <mergeCell ref="BD21:BD22"/>
    <mergeCell ref="AL21:AM21"/>
    <mergeCell ref="AX21:AX22"/>
    <mergeCell ref="AT21:AT22"/>
    <mergeCell ref="AJ21:AJ22"/>
    <mergeCell ref="FU18:GE18"/>
    <mergeCell ref="FS21:FS22"/>
    <mergeCell ref="FD18:FE18"/>
    <mergeCell ref="EO18:EP18"/>
    <mergeCell ref="FV21:FV22"/>
    <mergeCell ref="FY21:FY22"/>
    <mergeCell ref="FZ21:FZ22"/>
    <mergeCell ref="GB21:GC21"/>
    <mergeCell ref="GA21:GA22"/>
    <mergeCell ref="FT21:FT22"/>
    <mergeCell ref="CT18:CV18"/>
    <mergeCell ref="DJ18:DK18"/>
    <mergeCell ref="DZ18:EA18"/>
    <mergeCell ref="BP18:BZ18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72" t="s">
        <v>2</v>
      </c>
      <c r="B1" s="349" t="s">
        <v>91</v>
      </c>
      <c r="C1" s="350"/>
      <c r="D1" s="351" t="s">
        <v>96</v>
      </c>
      <c r="E1" s="352"/>
      <c r="F1" s="351" t="s">
        <v>99</v>
      </c>
      <c r="G1" s="352"/>
      <c r="H1" s="351" t="s">
        <v>105</v>
      </c>
      <c r="I1" s="352"/>
      <c r="J1" s="368" t="s">
        <v>101</v>
      </c>
      <c r="K1" s="369"/>
      <c r="L1" s="377" t="s">
        <v>94</v>
      </c>
      <c r="M1" s="378"/>
      <c r="N1" s="377" t="s">
        <v>107</v>
      </c>
      <c r="O1" s="378"/>
      <c r="P1" s="377" t="s">
        <v>103</v>
      </c>
      <c r="Q1" s="378"/>
      <c r="R1" s="344" t="s">
        <v>104</v>
      </c>
      <c r="S1" s="343"/>
    </row>
    <row r="2" spans="1:19" ht="12.75">
      <c r="A2" s="373"/>
      <c r="B2" s="347" t="s">
        <v>95</v>
      </c>
      <c r="C2" s="348"/>
      <c r="D2" s="345"/>
      <c r="E2" s="346"/>
      <c r="F2" s="345"/>
      <c r="G2" s="346"/>
      <c r="H2" s="345"/>
      <c r="I2" s="346"/>
      <c r="J2" s="370" t="s">
        <v>131</v>
      </c>
      <c r="K2" s="371"/>
      <c r="L2" s="379" t="s">
        <v>106</v>
      </c>
      <c r="M2" s="380"/>
      <c r="N2" s="379" t="s">
        <v>108</v>
      </c>
      <c r="O2" s="380"/>
      <c r="P2" s="379" t="s">
        <v>109</v>
      </c>
      <c r="Q2" s="380"/>
      <c r="R2" s="375" t="s">
        <v>93</v>
      </c>
      <c r="S2" s="376"/>
    </row>
    <row r="3" spans="1:19" ht="12.75">
      <c r="A3" s="37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55" t="s">
        <v>0</v>
      </c>
      <c r="B7" s="353" t="s">
        <v>2</v>
      </c>
      <c r="C7" s="353" t="s">
        <v>3</v>
      </c>
      <c r="D7" s="353" t="s">
        <v>4</v>
      </c>
      <c r="E7" s="353" t="s">
        <v>5</v>
      </c>
      <c r="F7" s="353" t="s">
        <v>69</v>
      </c>
      <c r="G7" s="353" t="s">
        <v>6</v>
      </c>
      <c r="H7" s="357" t="s">
        <v>7</v>
      </c>
      <c r="I7" s="357"/>
      <c r="J7" s="360" t="s">
        <v>9</v>
      </c>
      <c r="L7" s="355" t="s">
        <v>0</v>
      </c>
      <c r="M7" s="353" t="s">
        <v>2</v>
      </c>
      <c r="N7" s="353" t="s">
        <v>3</v>
      </c>
      <c r="O7" s="353" t="s">
        <v>4</v>
      </c>
      <c r="P7" s="353" t="s">
        <v>5</v>
      </c>
      <c r="Q7" s="353" t="s">
        <v>69</v>
      </c>
      <c r="R7" s="353" t="s">
        <v>6</v>
      </c>
      <c r="S7" s="357" t="s">
        <v>7</v>
      </c>
      <c r="T7" s="357"/>
      <c r="U7" s="360" t="s">
        <v>9</v>
      </c>
      <c r="W7" s="355" t="s">
        <v>0</v>
      </c>
      <c r="X7" s="353" t="s">
        <v>2</v>
      </c>
      <c r="Y7" s="353" t="s">
        <v>3</v>
      </c>
      <c r="Z7" s="353" t="s">
        <v>4</v>
      </c>
      <c r="AA7" s="353" t="s">
        <v>5</v>
      </c>
      <c r="AB7" s="353" t="s">
        <v>69</v>
      </c>
      <c r="AC7" s="353" t="s">
        <v>6</v>
      </c>
      <c r="AD7" s="357" t="s">
        <v>7</v>
      </c>
      <c r="AE7" s="357"/>
      <c r="AF7" s="360" t="s">
        <v>9</v>
      </c>
      <c r="AH7" s="355" t="s">
        <v>0</v>
      </c>
      <c r="AI7" s="353" t="s">
        <v>2</v>
      </c>
      <c r="AJ7" s="353" t="s">
        <v>3</v>
      </c>
      <c r="AK7" s="353" t="s">
        <v>4</v>
      </c>
      <c r="AL7" s="353" t="s">
        <v>5</v>
      </c>
      <c r="AM7" s="353" t="s">
        <v>69</v>
      </c>
      <c r="AN7" s="353" t="s">
        <v>6</v>
      </c>
      <c r="AO7" s="357" t="s">
        <v>7</v>
      </c>
      <c r="AP7" s="357"/>
      <c r="AQ7" s="360" t="s">
        <v>9</v>
      </c>
    </row>
    <row r="8" spans="1:43" ht="51.75" customHeight="1" thickBot="1">
      <c r="A8" s="356"/>
      <c r="B8" s="354"/>
      <c r="C8" s="354"/>
      <c r="D8" s="354"/>
      <c r="E8" s="354"/>
      <c r="F8" s="354"/>
      <c r="G8" s="354"/>
      <c r="H8" s="29" t="s">
        <v>86</v>
      </c>
      <c r="I8" s="28" t="s">
        <v>87</v>
      </c>
      <c r="J8" s="361"/>
      <c r="L8" s="356"/>
      <c r="M8" s="354"/>
      <c r="N8" s="354"/>
      <c r="O8" s="354"/>
      <c r="P8" s="354"/>
      <c r="Q8" s="354"/>
      <c r="R8" s="354"/>
      <c r="S8" s="29" t="s">
        <v>86</v>
      </c>
      <c r="T8" s="28" t="s">
        <v>87</v>
      </c>
      <c r="U8" s="361"/>
      <c r="W8" s="356"/>
      <c r="X8" s="354"/>
      <c r="Y8" s="354"/>
      <c r="Z8" s="354"/>
      <c r="AA8" s="354"/>
      <c r="AB8" s="354"/>
      <c r="AC8" s="354"/>
      <c r="AD8" s="29" t="s">
        <v>86</v>
      </c>
      <c r="AE8" s="28" t="s">
        <v>87</v>
      </c>
      <c r="AF8" s="361"/>
      <c r="AH8" s="356"/>
      <c r="AI8" s="354"/>
      <c r="AJ8" s="354"/>
      <c r="AK8" s="354"/>
      <c r="AL8" s="354"/>
      <c r="AM8" s="354"/>
      <c r="AN8" s="354"/>
      <c r="AO8" s="29" t="s">
        <v>86</v>
      </c>
      <c r="AP8" s="28" t="s">
        <v>87</v>
      </c>
      <c r="AQ8" s="361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O7:AP7"/>
    <mergeCell ref="AQ7:AQ8"/>
    <mergeCell ref="AK7:AK8"/>
    <mergeCell ref="AL7:AL8"/>
    <mergeCell ref="AM7:AM8"/>
    <mergeCell ref="AN7:AN8"/>
    <mergeCell ref="AF7:AF8"/>
    <mergeCell ref="AH7:AH8"/>
    <mergeCell ref="AI7:AI8"/>
    <mergeCell ref="AJ7:AJ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S7:T7"/>
    <mergeCell ref="U7:U8"/>
    <mergeCell ref="M7:M8"/>
    <mergeCell ref="N7:N8"/>
    <mergeCell ref="AC7:AC8"/>
    <mergeCell ref="AD7:AE7"/>
    <mergeCell ref="Y7:Y8"/>
    <mergeCell ref="Z7:Z8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1" t="s">
        <v>2</v>
      </c>
      <c r="B1" s="382" t="s">
        <v>91</v>
      </c>
      <c r="C1" s="383"/>
      <c r="D1" s="351" t="s">
        <v>110</v>
      </c>
      <c r="E1" s="352"/>
      <c r="F1" s="351" t="s">
        <v>111</v>
      </c>
      <c r="G1" s="352"/>
      <c r="H1" s="351" t="s">
        <v>97</v>
      </c>
      <c r="I1" s="352"/>
      <c r="J1" s="351" t="s">
        <v>98</v>
      </c>
      <c r="K1" s="352"/>
      <c r="L1" s="386" t="s">
        <v>94</v>
      </c>
      <c r="M1" s="387"/>
      <c r="N1" s="388" t="s">
        <v>91</v>
      </c>
      <c r="O1" s="383"/>
      <c r="P1" s="351" t="s">
        <v>99</v>
      </c>
      <c r="Q1" s="352"/>
      <c r="R1" s="351" t="s">
        <v>105</v>
      </c>
      <c r="S1" s="352"/>
      <c r="T1" s="351" t="s">
        <v>117</v>
      </c>
      <c r="U1" s="352"/>
      <c r="V1" s="351" t="s">
        <v>100</v>
      </c>
      <c r="W1" s="352"/>
      <c r="X1" s="351" t="s">
        <v>154</v>
      </c>
      <c r="Y1" s="352"/>
      <c r="Z1" s="351" t="s">
        <v>155</v>
      </c>
      <c r="AA1" s="352"/>
      <c r="AB1" s="368" t="s">
        <v>101</v>
      </c>
      <c r="AC1" s="369"/>
      <c r="AD1" s="377" t="s">
        <v>113</v>
      </c>
      <c r="AE1" s="378"/>
      <c r="AF1" s="375" t="s">
        <v>104</v>
      </c>
      <c r="AG1" s="376"/>
    </row>
    <row r="2" spans="1:33" ht="12.75">
      <c r="A2" s="381"/>
      <c r="B2" s="384" t="s">
        <v>92</v>
      </c>
      <c r="C2" s="385"/>
      <c r="D2" s="345"/>
      <c r="E2" s="346"/>
      <c r="F2" s="345"/>
      <c r="G2" s="346"/>
      <c r="H2" s="345"/>
      <c r="I2" s="346"/>
      <c r="J2" s="345"/>
      <c r="K2" s="346"/>
      <c r="L2" s="370" t="s">
        <v>93</v>
      </c>
      <c r="M2" s="371"/>
      <c r="N2" s="389" t="s">
        <v>95</v>
      </c>
      <c r="O2" s="385"/>
      <c r="P2" s="345"/>
      <c r="Q2" s="346"/>
      <c r="R2" s="345"/>
      <c r="S2" s="346"/>
      <c r="T2" s="345"/>
      <c r="U2" s="346"/>
      <c r="V2" s="345"/>
      <c r="W2" s="346"/>
      <c r="X2" s="345"/>
      <c r="Y2" s="346"/>
      <c r="Z2" s="345"/>
      <c r="AA2" s="346"/>
      <c r="AB2" s="370" t="s">
        <v>131</v>
      </c>
      <c r="AC2" s="371"/>
      <c r="AD2" s="379" t="s">
        <v>112</v>
      </c>
      <c r="AE2" s="380"/>
      <c r="AF2" s="375" t="s">
        <v>131</v>
      </c>
      <c r="AG2" s="376"/>
    </row>
    <row r="3" spans="1:33" ht="12.75">
      <c r="A3" s="38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55" t="s">
        <v>0</v>
      </c>
      <c r="B7" s="353" t="s">
        <v>2</v>
      </c>
      <c r="C7" s="353" t="s">
        <v>3</v>
      </c>
      <c r="D7" s="353" t="s">
        <v>4</v>
      </c>
      <c r="E7" s="353" t="s">
        <v>5</v>
      </c>
      <c r="F7" s="353" t="s">
        <v>79</v>
      </c>
      <c r="G7" s="353" t="s">
        <v>80</v>
      </c>
      <c r="H7" s="391" t="s">
        <v>7</v>
      </c>
      <c r="I7" s="391"/>
      <c r="J7" s="395" t="s">
        <v>8</v>
      </c>
      <c r="K7" s="396"/>
      <c r="L7" s="360" t="s">
        <v>9</v>
      </c>
      <c r="N7" s="355" t="s">
        <v>0</v>
      </c>
      <c r="O7" s="353" t="s">
        <v>2</v>
      </c>
      <c r="P7" s="353" t="s">
        <v>3</v>
      </c>
      <c r="Q7" s="353" t="s">
        <v>4</v>
      </c>
      <c r="R7" s="353" t="s">
        <v>5</v>
      </c>
      <c r="S7" s="353" t="s">
        <v>79</v>
      </c>
      <c r="T7" s="353" t="s">
        <v>80</v>
      </c>
      <c r="U7" s="391" t="s">
        <v>7</v>
      </c>
      <c r="V7" s="391"/>
      <c r="W7" s="395" t="s">
        <v>8</v>
      </c>
      <c r="X7" s="396"/>
      <c r="Y7" s="360" t="s">
        <v>9</v>
      </c>
      <c r="AA7" s="355" t="s">
        <v>0</v>
      </c>
      <c r="AB7" s="353" t="s">
        <v>2</v>
      </c>
      <c r="AC7" s="353" t="s">
        <v>3</v>
      </c>
      <c r="AD7" s="353" t="s">
        <v>4</v>
      </c>
      <c r="AE7" s="353" t="s">
        <v>5</v>
      </c>
      <c r="AF7" s="353" t="s">
        <v>79</v>
      </c>
      <c r="AG7" s="353" t="s">
        <v>80</v>
      </c>
      <c r="AH7" s="391" t="s">
        <v>7</v>
      </c>
      <c r="AI7" s="391"/>
      <c r="AJ7" s="395" t="s">
        <v>8</v>
      </c>
      <c r="AK7" s="396"/>
      <c r="AL7" s="360" t="s">
        <v>9</v>
      </c>
      <c r="AN7" s="355" t="s">
        <v>0</v>
      </c>
      <c r="AO7" s="353" t="s">
        <v>2</v>
      </c>
      <c r="AP7" s="353" t="s">
        <v>3</v>
      </c>
      <c r="AQ7" s="353" t="s">
        <v>4</v>
      </c>
      <c r="AR7" s="353" t="s">
        <v>5</v>
      </c>
      <c r="AS7" s="353" t="s">
        <v>79</v>
      </c>
      <c r="AT7" s="353" t="s">
        <v>80</v>
      </c>
      <c r="AU7" s="391" t="s">
        <v>7</v>
      </c>
      <c r="AV7" s="391"/>
      <c r="AW7" s="395" t="s">
        <v>8</v>
      </c>
      <c r="AX7" s="396"/>
      <c r="AY7" s="360" t="s">
        <v>9</v>
      </c>
      <c r="BA7" s="355" t="s">
        <v>0</v>
      </c>
      <c r="BB7" s="353" t="s">
        <v>2</v>
      </c>
      <c r="BC7" s="353" t="s">
        <v>3</v>
      </c>
      <c r="BD7" s="353" t="s">
        <v>4</v>
      </c>
      <c r="BE7" s="353" t="s">
        <v>5</v>
      </c>
      <c r="BF7" s="353" t="s">
        <v>79</v>
      </c>
      <c r="BG7" s="353" t="s">
        <v>80</v>
      </c>
      <c r="BH7" s="391" t="s">
        <v>7</v>
      </c>
      <c r="BI7" s="391"/>
      <c r="BJ7" s="395" t="s">
        <v>8</v>
      </c>
      <c r="BK7" s="396"/>
      <c r="BL7" s="360" t="s">
        <v>9</v>
      </c>
    </row>
    <row r="8" spans="1:64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  <c r="BA8" s="397"/>
      <c r="BB8" s="392"/>
      <c r="BC8" s="392"/>
      <c r="BD8" s="390"/>
      <c r="BE8" s="390"/>
      <c r="BF8" s="393"/>
      <c r="BG8" s="390"/>
      <c r="BH8" s="56" t="s">
        <v>86</v>
      </c>
      <c r="BI8" s="57" t="s">
        <v>87</v>
      </c>
      <c r="BJ8" s="56" t="s">
        <v>86</v>
      </c>
      <c r="BK8" s="84" t="s">
        <v>146</v>
      </c>
      <c r="BL8" s="39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G7:G8"/>
    <mergeCell ref="H7:I7"/>
    <mergeCell ref="E7:E8"/>
    <mergeCell ref="F7:F8"/>
    <mergeCell ref="A7:A8"/>
    <mergeCell ref="B7:B8"/>
    <mergeCell ref="C7:C8"/>
    <mergeCell ref="D7:D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16" t="s">
        <v>2</v>
      </c>
      <c r="B1" s="388" t="s">
        <v>91</v>
      </c>
      <c r="C1" s="382"/>
      <c r="D1" s="383"/>
      <c r="E1" s="404" t="s">
        <v>96</v>
      </c>
      <c r="F1" s="405"/>
      <c r="G1" s="406"/>
      <c r="H1" s="404" t="s">
        <v>99</v>
      </c>
      <c r="I1" s="405"/>
      <c r="J1" s="406"/>
      <c r="K1" s="404" t="s">
        <v>105</v>
      </c>
      <c r="L1" s="405"/>
      <c r="M1" s="406"/>
      <c r="N1" s="419" t="s">
        <v>101</v>
      </c>
      <c r="O1" s="420"/>
      <c r="P1" s="421"/>
      <c r="Q1" s="410" t="s">
        <v>94</v>
      </c>
      <c r="R1" s="411"/>
      <c r="S1" s="412"/>
      <c r="T1" s="410" t="s">
        <v>107</v>
      </c>
      <c r="U1" s="411"/>
      <c r="V1" s="412"/>
      <c r="W1" s="410" t="s">
        <v>103</v>
      </c>
      <c r="X1" s="411"/>
      <c r="Y1" s="412"/>
      <c r="Z1" s="398" t="s">
        <v>104</v>
      </c>
      <c r="AA1" s="399"/>
      <c r="AB1" s="400"/>
    </row>
    <row r="2" spans="1:28" ht="12.75">
      <c r="A2" s="417"/>
      <c r="B2" s="389" t="s">
        <v>95</v>
      </c>
      <c r="C2" s="384"/>
      <c r="D2" s="385"/>
      <c r="E2" s="407"/>
      <c r="F2" s="408"/>
      <c r="G2" s="409"/>
      <c r="H2" s="407"/>
      <c r="I2" s="408"/>
      <c r="J2" s="409"/>
      <c r="K2" s="407"/>
      <c r="L2" s="408"/>
      <c r="M2" s="409"/>
      <c r="N2" s="422" t="s">
        <v>131</v>
      </c>
      <c r="O2" s="423"/>
      <c r="P2" s="424"/>
      <c r="Q2" s="413" t="s">
        <v>106</v>
      </c>
      <c r="R2" s="414"/>
      <c r="S2" s="415"/>
      <c r="T2" s="413" t="s">
        <v>108</v>
      </c>
      <c r="U2" s="414"/>
      <c r="V2" s="415"/>
      <c r="W2" s="413" t="s">
        <v>109</v>
      </c>
      <c r="X2" s="414"/>
      <c r="Y2" s="415"/>
      <c r="Z2" s="401" t="s">
        <v>93</v>
      </c>
      <c r="AA2" s="402"/>
      <c r="AB2" s="403"/>
    </row>
    <row r="3" spans="1:28" ht="12.75">
      <c r="A3" s="41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55" t="s">
        <v>0</v>
      </c>
      <c r="B7" s="353" t="s">
        <v>2</v>
      </c>
      <c r="C7" s="353" t="s">
        <v>3</v>
      </c>
      <c r="D7" s="353" t="s">
        <v>4</v>
      </c>
      <c r="E7" s="353" t="s">
        <v>5</v>
      </c>
      <c r="F7" s="353" t="s">
        <v>79</v>
      </c>
      <c r="G7" s="353" t="s">
        <v>80</v>
      </c>
      <c r="H7" s="391" t="s">
        <v>7</v>
      </c>
      <c r="I7" s="391"/>
      <c r="J7" s="395" t="s">
        <v>8</v>
      </c>
      <c r="K7" s="396"/>
      <c r="L7" s="360" t="s">
        <v>9</v>
      </c>
      <c r="N7" s="355" t="s">
        <v>0</v>
      </c>
      <c r="O7" s="353" t="s">
        <v>2</v>
      </c>
      <c r="P7" s="353" t="s">
        <v>3</v>
      </c>
      <c r="Q7" s="353" t="s">
        <v>4</v>
      </c>
      <c r="R7" s="353" t="s">
        <v>5</v>
      </c>
      <c r="S7" s="353" t="s">
        <v>79</v>
      </c>
      <c r="T7" s="353" t="s">
        <v>80</v>
      </c>
      <c r="U7" s="391" t="s">
        <v>7</v>
      </c>
      <c r="V7" s="391"/>
      <c r="W7" s="395" t="s">
        <v>8</v>
      </c>
      <c r="X7" s="396"/>
      <c r="Y7" s="360" t="s">
        <v>9</v>
      </c>
      <c r="AA7" s="355" t="s">
        <v>0</v>
      </c>
      <c r="AB7" s="353" t="s">
        <v>2</v>
      </c>
      <c r="AC7" s="353" t="s">
        <v>3</v>
      </c>
      <c r="AD7" s="353" t="s">
        <v>4</v>
      </c>
      <c r="AE7" s="353" t="s">
        <v>5</v>
      </c>
      <c r="AF7" s="353" t="s">
        <v>79</v>
      </c>
      <c r="AG7" s="353" t="s">
        <v>80</v>
      </c>
      <c r="AH7" s="391" t="s">
        <v>7</v>
      </c>
      <c r="AI7" s="391"/>
      <c r="AJ7" s="395" t="s">
        <v>8</v>
      </c>
      <c r="AK7" s="396"/>
      <c r="AL7" s="360" t="s">
        <v>9</v>
      </c>
      <c r="AN7" s="355" t="s">
        <v>0</v>
      </c>
      <c r="AO7" s="353" t="s">
        <v>2</v>
      </c>
      <c r="AP7" s="353" t="s">
        <v>3</v>
      </c>
      <c r="AQ7" s="353" t="s">
        <v>4</v>
      </c>
      <c r="AR7" s="353" t="s">
        <v>5</v>
      </c>
      <c r="AS7" s="353" t="s">
        <v>79</v>
      </c>
      <c r="AT7" s="353" t="s">
        <v>80</v>
      </c>
      <c r="AU7" s="391" t="s">
        <v>7</v>
      </c>
      <c r="AV7" s="391"/>
      <c r="AW7" s="395" t="s">
        <v>8</v>
      </c>
      <c r="AX7" s="396"/>
      <c r="AY7" s="360" t="s">
        <v>9</v>
      </c>
    </row>
    <row r="8" spans="1:51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J7:K7"/>
    <mergeCell ref="E7:E8"/>
    <mergeCell ref="F7:F8"/>
    <mergeCell ref="G7:G8"/>
    <mergeCell ref="H7:I7"/>
    <mergeCell ref="A7:A8"/>
    <mergeCell ref="B7:B8"/>
    <mergeCell ref="C7:C8"/>
    <mergeCell ref="D7:D8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1" t="s">
        <v>2</v>
      </c>
      <c r="B1" s="428" t="s">
        <v>91</v>
      </c>
      <c r="C1" s="429"/>
      <c r="D1" s="430"/>
      <c r="E1" s="404" t="s">
        <v>110</v>
      </c>
      <c r="F1" s="405"/>
      <c r="G1" s="406"/>
      <c r="H1" s="404" t="s">
        <v>111</v>
      </c>
      <c r="I1" s="405"/>
      <c r="J1" s="406"/>
      <c r="K1" s="404" t="s">
        <v>97</v>
      </c>
      <c r="L1" s="405"/>
      <c r="M1" s="406"/>
      <c r="N1" s="404" t="s">
        <v>98</v>
      </c>
      <c r="O1" s="405"/>
      <c r="P1" s="406"/>
      <c r="Q1" s="432" t="s">
        <v>94</v>
      </c>
      <c r="R1" s="433"/>
      <c r="S1" s="434"/>
      <c r="T1" s="428" t="s">
        <v>91</v>
      </c>
      <c r="U1" s="429"/>
      <c r="V1" s="430"/>
      <c r="W1" s="404" t="s">
        <v>99</v>
      </c>
      <c r="X1" s="405"/>
      <c r="Y1" s="406"/>
      <c r="Z1" s="404" t="s">
        <v>105</v>
      </c>
      <c r="AA1" s="405"/>
      <c r="AB1" s="406"/>
      <c r="AC1" s="404" t="s">
        <v>100</v>
      </c>
      <c r="AD1" s="405"/>
      <c r="AE1" s="406"/>
      <c r="AF1" s="404" t="s">
        <v>154</v>
      </c>
      <c r="AG1" s="405"/>
      <c r="AH1" s="406"/>
      <c r="AI1" s="404" t="s">
        <v>164</v>
      </c>
      <c r="AJ1" s="405"/>
      <c r="AK1" s="406"/>
      <c r="AL1" s="404" t="s">
        <v>117</v>
      </c>
      <c r="AM1" s="405"/>
      <c r="AN1" s="406"/>
      <c r="AO1" s="432" t="s">
        <v>101</v>
      </c>
      <c r="AP1" s="433"/>
      <c r="AQ1" s="434"/>
      <c r="AR1" s="410" t="s">
        <v>113</v>
      </c>
      <c r="AS1" s="411"/>
      <c r="AT1" s="412"/>
      <c r="AU1" s="438" t="s">
        <v>104</v>
      </c>
      <c r="AV1" s="439"/>
      <c r="AW1" s="440"/>
    </row>
    <row r="2" spans="1:49" ht="12.75">
      <c r="A2" s="431"/>
      <c r="B2" s="425" t="s">
        <v>92</v>
      </c>
      <c r="C2" s="426"/>
      <c r="D2" s="427"/>
      <c r="E2" s="407"/>
      <c r="F2" s="408"/>
      <c r="G2" s="409"/>
      <c r="H2" s="407"/>
      <c r="I2" s="408"/>
      <c r="J2" s="409"/>
      <c r="K2" s="407"/>
      <c r="L2" s="408"/>
      <c r="M2" s="409"/>
      <c r="N2" s="407"/>
      <c r="O2" s="408"/>
      <c r="P2" s="409"/>
      <c r="Q2" s="435" t="s">
        <v>93</v>
      </c>
      <c r="R2" s="436"/>
      <c r="S2" s="437"/>
      <c r="T2" s="425" t="s">
        <v>95</v>
      </c>
      <c r="U2" s="426"/>
      <c r="V2" s="427"/>
      <c r="W2" s="407"/>
      <c r="X2" s="408"/>
      <c r="Y2" s="409"/>
      <c r="Z2" s="407"/>
      <c r="AA2" s="408"/>
      <c r="AB2" s="409"/>
      <c r="AC2" s="407"/>
      <c r="AD2" s="408"/>
      <c r="AE2" s="409"/>
      <c r="AF2" s="407"/>
      <c r="AG2" s="408"/>
      <c r="AH2" s="409"/>
      <c r="AI2" s="407"/>
      <c r="AJ2" s="408"/>
      <c r="AK2" s="409"/>
      <c r="AL2" s="407"/>
      <c r="AM2" s="408"/>
      <c r="AN2" s="409"/>
      <c r="AO2" s="435" t="s">
        <v>131</v>
      </c>
      <c r="AP2" s="436"/>
      <c r="AQ2" s="437"/>
      <c r="AR2" s="413" t="s">
        <v>112</v>
      </c>
      <c r="AS2" s="414"/>
      <c r="AT2" s="415"/>
      <c r="AU2" s="441" t="s">
        <v>131</v>
      </c>
      <c r="AV2" s="442"/>
      <c r="AW2" s="443"/>
    </row>
    <row r="3" spans="1:49" ht="12.75">
      <c r="A3" s="43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658"/>
  <sheetViews>
    <sheetView zoomScale="110" zoomScaleNormal="110" zoomScalePageLayoutView="0" workbookViewId="0" topLeftCell="A1">
      <pane xSplit="1" ySplit="3" topLeftCell="AY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M4" sqref="BM4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6" width="10.25390625" style="18" customWidth="1"/>
    <col min="47" max="47" width="11.125" style="0" customWidth="1"/>
    <col min="48" max="48" width="11.625" style="0" customWidth="1"/>
    <col min="49" max="49" width="10.25390625" style="0" customWidth="1"/>
    <col min="50" max="50" width="12.875" style="0" customWidth="1"/>
    <col min="51" max="51" width="12.375" style="0" customWidth="1"/>
    <col min="52" max="52" width="10.25390625" style="0" customWidth="1"/>
    <col min="53" max="53" width="11.125" style="0" customWidth="1"/>
    <col min="54" max="54" width="11.625" style="0" customWidth="1"/>
    <col min="55" max="55" width="10.25390625" style="0" customWidth="1"/>
    <col min="56" max="56" width="11.75390625" style="0" customWidth="1"/>
    <col min="57" max="57" width="11.375" style="0" customWidth="1"/>
    <col min="58" max="58" width="10.25390625" style="0" customWidth="1"/>
    <col min="59" max="59" width="11.375" style="0" customWidth="1"/>
    <col min="60" max="60" width="10.875" style="0" customWidth="1"/>
    <col min="61" max="94" width="10.25390625" style="0" customWidth="1"/>
    <col min="95" max="95" width="12.875" style="0" customWidth="1"/>
    <col min="96" max="96" width="12.625" style="0" customWidth="1"/>
    <col min="97" max="97" width="11.375" style="0" customWidth="1"/>
  </cols>
  <sheetData>
    <row r="1" spans="1:97" ht="15">
      <c r="A1" s="480" t="s">
        <v>2</v>
      </c>
      <c r="B1" s="481" t="s">
        <v>166</v>
      </c>
      <c r="C1" s="482"/>
      <c r="D1" s="483"/>
      <c r="E1" s="444" t="s">
        <v>96</v>
      </c>
      <c r="F1" s="445"/>
      <c r="G1" s="446"/>
      <c r="H1" s="444" t="s">
        <v>162</v>
      </c>
      <c r="I1" s="445"/>
      <c r="J1" s="446"/>
      <c r="K1" s="444" t="s">
        <v>271</v>
      </c>
      <c r="L1" s="445"/>
      <c r="M1" s="446"/>
      <c r="N1" s="444" t="s">
        <v>242</v>
      </c>
      <c r="O1" s="445"/>
      <c r="P1" s="446"/>
      <c r="Q1" s="484" t="s">
        <v>154</v>
      </c>
      <c r="R1" s="484"/>
      <c r="S1" s="484"/>
      <c r="T1" s="444" t="s">
        <v>100</v>
      </c>
      <c r="U1" s="445"/>
      <c r="V1" s="446"/>
      <c r="W1" s="444" t="s">
        <v>233</v>
      </c>
      <c r="X1" s="445"/>
      <c r="Y1" s="446"/>
      <c r="Z1" s="444" t="s">
        <v>241</v>
      </c>
      <c r="AA1" s="445"/>
      <c r="AB1" s="446"/>
      <c r="AC1" s="454" t="s">
        <v>433</v>
      </c>
      <c r="AD1" s="455"/>
      <c r="AE1" s="456"/>
      <c r="AF1" s="481" t="s">
        <v>91</v>
      </c>
      <c r="AG1" s="482"/>
      <c r="AH1" s="483"/>
      <c r="AI1" s="444" t="s">
        <v>245</v>
      </c>
      <c r="AJ1" s="445"/>
      <c r="AK1" s="446"/>
      <c r="AL1" s="444" t="s">
        <v>244</v>
      </c>
      <c r="AM1" s="445"/>
      <c r="AN1" s="446"/>
      <c r="AO1" s="444" t="s">
        <v>163</v>
      </c>
      <c r="AP1" s="445"/>
      <c r="AQ1" s="446"/>
      <c r="AR1" s="444" t="s">
        <v>243</v>
      </c>
      <c r="AS1" s="445"/>
      <c r="AT1" s="446"/>
      <c r="AU1" s="444" t="s">
        <v>413</v>
      </c>
      <c r="AV1" s="445"/>
      <c r="AW1" s="446"/>
      <c r="AX1" s="465" t="s">
        <v>434</v>
      </c>
      <c r="AY1" s="466"/>
      <c r="AZ1" s="467"/>
      <c r="BA1" s="454" t="s">
        <v>102</v>
      </c>
      <c r="BB1" s="455"/>
      <c r="BC1" s="456"/>
      <c r="BD1" s="454" t="s">
        <v>435</v>
      </c>
      <c r="BE1" s="455"/>
      <c r="BF1" s="456"/>
      <c r="BG1" s="454" t="s">
        <v>436</v>
      </c>
      <c r="BH1" s="455"/>
      <c r="BI1" s="456"/>
      <c r="BJ1" s="469" t="s">
        <v>437</v>
      </c>
      <c r="BK1" s="470"/>
      <c r="BL1" s="471"/>
      <c r="BM1" s="469" t="s">
        <v>428</v>
      </c>
      <c r="BN1" s="470"/>
      <c r="BO1" s="470"/>
      <c r="BP1" s="475" t="s">
        <v>429</v>
      </c>
      <c r="BQ1" s="476"/>
      <c r="BR1" s="476"/>
      <c r="BS1" s="475" t="s">
        <v>429</v>
      </c>
      <c r="BT1" s="476"/>
      <c r="BU1" s="476"/>
      <c r="BV1" s="475" t="s">
        <v>429</v>
      </c>
      <c r="BW1" s="476"/>
      <c r="BX1" s="476"/>
      <c r="BY1" s="475" t="s">
        <v>429</v>
      </c>
      <c r="BZ1" s="476"/>
      <c r="CA1" s="476"/>
      <c r="CB1" s="475" t="s">
        <v>429</v>
      </c>
      <c r="CC1" s="476"/>
      <c r="CD1" s="476"/>
      <c r="CE1" s="475" t="s">
        <v>429</v>
      </c>
      <c r="CF1" s="476"/>
      <c r="CG1" s="476"/>
      <c r="CH1" s="475" t="s">
        <v>429</v>
      </c>
      <c r="CI1" s="476"/>
      <c r="CJ1" s="476"/>
      <c r="CK1" s="463">
        <v>611120</v>
      </c>
      <c r="CL1" s="463"/>
      <c r="CM1" s="463"/>
      <c r="CN1" s="294"/>
      <c r="CO1" s="295">
        <v>611161</v>
      </c>
      <c r="CP1" s="296"/>
      <c r="CQ1" s="450" t="s">
        <v>438</v>
      </c>
      <c r="CR1" s="450"/>
      <c r="CS1" s="451"/>
    </row>
    <row r="2" spans="1:97" ht="15">
      <c r="A2" s="480"/>
      <c r="B2" s="477" t="s">
        <v>95</v>
      </c>
      <c r="C2" s="478"/>
      <c r="D2" s="479"/>
      <c r="E2" s="447"/>
      <c r="F2" s="448"/>
      <c r="G2" s="449"/>
      <c r="H2" s="447"/>
      <c r="I2" s="448"/>
      <c r="J2" s="449"/>
      <c r="K2" s="447"/>
      <c r="L2" s="448"/>
      <c r="M2" s="449"/>
      <c r="N2" s="447"/>
      <c r="O2" s="448"/>
      <c r="P2" s="449"/>
      <c r="Q2" s="448"/>
      <c r="R2" s="448"/>
      <c r="S2" s="448"/>
      <c r="T2" s="447"/>
      <c r="U2" s="448"/>
      <c r="V2" s="449"/>
      <c r="W2" s="447"/>
      <c r="X2" s="448"/>
      <c r="Y2" s="449"/>
      <c r="Z2" s="447"/>
      <c r="AA2" s="448"/>
      <c r="AB2" s="449"/>
      <c r="AC2" s="457" t="s">
        <v>131</v>
      </c>
      <c r="AD2" s="458"/>
      <c r="AE2" s="459"/>
      <c r="AF2" s="477" t="s">
        <v>92</v>
      </c>
      <c r="AG2" s="478"/>
      <c r="AH2" s="479"/>
      <c r="AI2" s="447"/>
      <c r="AJ2" s="448"/>
      <c r="AK2" s="449"/>
      <c r="AL2" s="447"/>
      <c r="AM2" s="448"/>
      <c r="AN2" s="449"/>
      <c r="AO2" s="447"/>
      <c r="AP2" s="448"/>
      <c r="AQ2" s="449"/>
      <c r="AR2" s="447"/>
      <c r="AS2" s="448"/>
      <c r="AT2" s="449"/>
      <c r="AU2" s="447"/>
      <c r="AV2" s="448"/>
      <c r="AW2" s="449"/>
      <c r="AX2" s="468" t="s">
        <v>131</v>
      </c>
      <c r="AY2" s="452"/>
      <c r="AZ2" s="453"/>
      <c r="BA2" s="457" t="s">
        <v>116</v>
      </c>
      <c r="BB2" s="458"/>
      <c r="BC2" s="459"/>
      <c r="BD2" s="457" t="s">
        <v>114</v>
      </c>
      <c r="BE2" s="458"/>
      <c r="BF2" s="459"/>
      <c r="BG2" s="460" t="s">
        <v>115</v>
      </c>
      <c r="BH2" s="461"/>
      <c r="BI2" s="462"/>
      <c r="BJ2" s="472" t="s">
        <v>156</v>
      </c>
      <c r="BK2" s="473"/>
      <c r="BL2" s="474"/>
      <c r="BM2" s="472" t="s">
        <v>234</v>
      </c>
      <c r="BN2" s="473"/>
      <c r="BO2" s="473"/>
      <c r="BP2" s="485" t="s">
        <v>402</v>
      </c>
      <c r="BQ2" s="473"/>
      <c r="BR2" s="474"/>
      <c r="BS2" s="485" t="s">
        <v>430</v>
      </c>
      <c r="BT2" s="473"/>
      <c r="BU2" s="474"/>
      <c r="BV2" s="485" t="s">
        <v>431</v>
      </c>
      <c r="BW2" s="473"/>
      <c r="BX2" s="474"/>
      <c r="BY2" s="485" t="s">
        <v>432</v>
      </c>
      <c r="BZ2" s="473"/>
      <c r="CA2" s="474"/>
      <c r="CB2" s="485" t="s">
        <v>404</v>
      </c>
      <c r="CC2" s="473"/>
      <c r="CD2" s="474"/>
      <c r="CE2" s="485" t="s">
        <v>403</v>
      </c>
      <c r="CF2" s="473"/>
      <c r="CG2" s="474"/>
      <c r="CH2" s="485" t="s">
        <v>131</v>
      </c>
      <c r="CI2" s="473"/>
      <c r="CJ2" s="474"/>
      <c r="CK2" s="464" t="s">
        <v>389</v>
      </c>
      <c r="CL2" s="464"/>
      <c r="CM2" s="464"/>
      <c r="CN2" s="293"/>
      <c r="CO2" s="297" t="s">
        <v>311</v>
      </c>
      <c r="CP2" s="298"/>
      <c r="CQ2" s="452" t="s">
        <v>93</v>
      </c>
      <c r="CR2" s="452"/>
      <c r="CS2" s="453"/>
    </row>
    <row r="3" spans="1:97" ht="15">
      <c r="A3" s="480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73" t="s">
        <v>132</v>
      </c>
      <c r="AR3" s="342" t="s">
        <v>130</v>
      </c>
      <c r="AS3" s="342" t="s">
        <v>136</v>
      </c>
      <c r="AT3" s="342" t="s">
        <v>132</v>
      </c>
      <c r="AU3" s="153" t="s">
        <v>130</v>
      </c>
      <c r="AV3" s="152" t="s">
        <v>136</v>
      </c>
      <c r="AW3" s="180" t="s">
        <v>132</v>
      </c>
      <c r="AX3" s="181" t="s">
        <v>130</v>
      </c>
      <c r="AY3" s="182" t="s">
        <v>136</v>
      </c>
      <c r="AZ3" s="183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165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306" t="s">
        <v>132</v>
      </c>
      <c r="CH3" s="164" t="s">
        <v>130</v>
      </c>
      <c r="CI3" s="154" t="s">
        <v>136</v>
      </c>
      <c r="CJ3" s="165" t="s">
        <v>132</v>
      </c>
      <c r="CK3" s="308" t="s">
        <v>130</v>
      </c>
      <c r="CL3" s="287" t="s">
        <v>136</v>
      </c>
      <c r="CM3" s="299" t="s">
        <v>132</v>
      </c>
      <c r="CN3" s="286" t="s">
        <v>130</v>
      </c>
      <c r="CO3" s="287" t="s">
        <v>136</v>
      </c>
      <c r="CP3" s="288" t="s">
        <v>132</v>
      </c>
      <c r="CQ3" s="289" t="s">
        <v>130</v>
      </c>
      <c r="CR3" s="182" t="s">
        <v>136</v>
      </c>
      <c r="CS3" s="183" t="s">
        <v>132</v>
      </c>
    </row>
    <row r="4" spans="1:97" ht="14.25">
      <c r="A4" s="197" t="s">
        <v>11</v>
      </c>
      <c r="B4" s="187">
        <f>B7</f>
        <v>1445137.94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47221.85</v>
      </c>
      <c r="I4" s="188">
        <f t="shared" si="0"/>
        <v>0</v>
      </c>
      <c r="J4" s="189">
        <f t="shared" si="0"/>
        <v>0</v>
      </c>
      <c r="K4" s="187">
        <f t="shared" si="0"/>
        <v>25187</v>
      </c>
      <c r="L4" s="290">
        <f t="shared" si="0"/>
        <v>0</v>
      </c>
      <c r="M4" s="189">
        <f t="shared" si="0"/>
        <v>0</v>
      </c>
      <c r="N4" s="187">
        <f t="shared" si="0"/>
        <v>54296.64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31521.69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15206.17</v>
      </c>
      <c r="AA4" s="188">
        <f t="shared" si="2"/>
        <v>0</v>
      </c>
      <c r="AB4" s="189">
        <f t="shared" si="2"/>
        <v>0</v>
      </c>
      <c r="AC4" s="192">
        <f>B4+E4+H4+K4+N4+Q4+T4+W4+Z4</f>
        <v>1618571.2899999998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W4">AF7</f>
        <v>705149.81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50391.89</v>
      </c>
      <c r="AJ4" s="188">
        <f t="shared" si="4"/>
        <v>0</v>
      </c>
      <c r="AK4" s="189">
        <f t="shared" si="4"/>
        <v>0</v>
      </c>
      <c r="AL4" s="187">
        <f t="shared" si="4"/>
        <v>95294.81</v>
      </c>
      <c r="AM4" s="188">
        <f t="shared" si="4"/>
        <v>0</v>
      </c>
      <c r="AN4" s="189">
        <f t="shared" si="4"/>
        <v>0</v>
      </c>
      <c r="AO4" s="187">
        <f t="shared" si="3"/>
        <v>30848.25</v>
      </c>
      <c r="AP4" s="188">
        <f t="shared" si="3"/>
        <v>0</v>
      </c>
      <c r="AQ4" s="191">
        <f t="shared" si="3"/>
        <v>0</v>
      </c>
      <c r="AR4" s="187">
        <f t="shared" si="3"/>
        <v>34.92</v>
      </c>
      <c r="AS4" s="187">
        <f t="shared" si="3"/>
        <v>0</v>
      </c>
      <c r="AT4" s="187">
        <f t="shared" si="3"/>
        <v>0</v>
      </c>
      <c r="AU4" s="190">
        <f t="shared" si="3"/>
        <v>0</v>
      </c>
      <c r="AV4" s="188">
        <f t="shared" si="3"/>
        <v>0</v>
      </c>
      <c r="AW4" s="189">
        <f t="shared" si="3"/>
        <v>0</v>
      </c>
      <c r="AX4" s="192">
        <f>AF4+AI4+AL4+AO4+AU4+AR4</f>
        <v>881719.68</v>
      </c>
      <c r="AY4" s="192">
        <f>AG4+AJ4+AM4+AP4+AV4+AS4</f>
        <v>0</v>
      </c>
      <c r="AZ4" s="192">
        <f>AH4+AK4+AN4+AQ4+AW4+AT4</f>
        <v>0</v>
      </c>
      <c r="BA4" s="187">
        <f aca="true" t="shared" si="5" ref="BA4:BL4">BA7</f>
        <v>0</v>
      </c>
      <c r="BB4" s="188">
        <f t="shared" si="5"/>
        <v>0</v>
      </c>
      <c r="BC4" s="189">
        <f t="shared" si="5"/>
        <v>0</v>
      </c>
      <c r="BD4" s="187">
        <f t="shared" si="5"/>
        <v>16950.36</v>
      </c>
      <c r="BE4" s="188">
        <f t="shared" si="5"/>
        <v>0</v>
      </c>
      <c r="BF4" s="189">
        <f t="shared" si="5"/>
        <v>0</v>
      </c>
      <c r="BG4" s="187">
        <f>BG7</f>
        <v>63298.9</v>
      </c>
      <c r="BH4" s="188">
        <f>BH7</f>
        <v>0</v>
      </c>
      <c r="BI4" s="189">
        <f>BI7</f>
        <v>0</v>
      </c>
      <c r="BJ4" s="187">
        <f t="shared" si="5"/>
        <v>1000.62</v>
      </c>
      <c r="BK4" s="188">
        <f t="shared" si="5"/>
        <v>0</v>
      </c>
      <c r="BL4" s="189">
        <f t="shared" si="5"/>
        <v>0</v>
      </c>
      <c r="BM4" s="187">
        <f aca="true" t="shared" si="6" ref="BM4:CP4">BM7</f>
        <v>1356.59</v>
      </c>
      <c r="BN4" s="188">
        <f t="shared" si="6"/>
        <v>0</v>
      </c>
      <c r="BO4" s="191">
        <f t="shared" si="6"/>
        <v>0</v>
      </c>
      <c r="BP4" s="307">
        <f t="shared" si="6"/>
        <v>1500</v>
      </c>
      <c r="BQ4" s="191">
        <f t="shared" si="6"/>
        <v>0</v>
      </c>
      <c r="BR4" s="189">
        <f t="shared" si="6"/>
        <v>0</v>
      </c>
      <c r="BS4" s="307">
        <f t="shared" si="6"/>
        <v>71450.27</v>
      </c>
      <c r="BT4" s="191">
        <f t="shared" si="6"/>
        <v>0</v>
      </c>
      <c r="BU4" s="191">
        <f t="shared" si="6"/>
        <v>0</v>
      </c>
      <c r="BV4" s="307">
        <f t="shared" si="6"/>
        <v>35565</v>
      </c>
      <c r="BW4" s="191">
        <f t="shared" si="6"/>
        <v>0</v>
      </c>
      <c r="BX4" s="189">
        <f t="shared" si="6"/>
        <v>0</v>
      </c>
      <c r="BY4" s="307">
        <f t="shared" si="6"/>
        <v>32942.42</v>
      </c>
      <c r="BZ4" s="191">
        <f t="shared" si="6"/>
        <v>0</v>
      </c>
      <c r="CA4" s="191">
        <f t="shared" si="6"/>
        <v>0</v>
      </c>
      <c r="CB4" s="307">
        <f t="shared" si="6"/>
        <v>0</v>
      </c>
      <c r="CC4" s="191">
        <f t="shared" si="6"/>
        <v>0</v>
      </c>
      <c r="CD4" s="189">
        <f t="shared" si="6"/>
        <v>0</v>
      </c>
      <c r="CE4" s="307">
        <f t="shared" si="6"/>
        <v>0</v>
      </c>
      <c r="CF4" s="191">
        <f t="shared" si="6"/>
        <v>0</v>
      </c>
      <c r="CG4" s="189">
        <f t="shared" si="6"/>
        <v>0</v>
      </c>
      <c r="CH4" s="307">
        <f t="shared" si="6"/>
        <v>141457.69</v>
      </c>
      <c r="CI4" s="191">
        <f t="shared" si="6"/>
        <v>0</v>
      </c>
      <c r="CJ4" s="189">
        <f t="shared" si="6"/>
        <v>0</v>
      </c>
      <c r="CK4" s="190">
        <f t="shared" si="6"/>
        <v>0</v>
      </c>
      <c r="CL4" s="188">
        <f t="shared" si="6"/>
        <v>0</v>
      </c>
      <c r="CM4" s="191">
        <f t="shared" si="6"/>
        <v>0</v>
      </c>
      <c r="CN4" s="187">
        <f t="shared" si="6"/>
        <v>0</v>
      </c>
      <c r="CO4" s="187">
        <f t="shared" si="6"/>
        <v>0</v>
      </c>
      <c r="CP4" s="300">
        <f t="shared" si="6"/>
        <v>0</v>
      </c>
      <c r="CQ4" s="283">
        <f>CQ8+CQ44</f>
        <v>2724355.13</v>
      </c>
      <c r="CR4" s="283">
        <f>CR8+CR44</f>
        <v>0</v>
      </c>
      <c r="CS4" s="196">
        <f>AE4+AZ4+BC4+BF4+BI4+BL4+BO4</f>
        <v>0</v>
      </c>
    </row>
    <row r="5" spans="1:97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0"/>
      <c r="AR5" s="158"/>
      <c r="AS5" s="158"/>
      <c r="AT5" s="158"/>
      <c r="AU5" s="185"/>
      <c r="AV5" s="158"/>
      <c r="AW5" s="169"/>
      <c r="AX5" s="174">
        <f aca="true" t="shared" si="10" ref="AX5:AZ6">AF5+AI5+AL5+AO5+AU5</f>
        <v>0</v>
      </c>
      <c r="AY5" s="156">
        <f t="shared" si="10"/>
        <v>0</v>
      </c>
      <c r="AZ5" s="175">
        <f t="shared" si="10"/>
        <v>0</v>
      </c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9"/>
      <c r="BM5" s="168"/>
      <c r="BN5" s="158"/>
      <c r="BO5" s="160"/>
      <c r="BP5" s="168"/>
      <c r="BQ5" s="158"/>
      <c r="BR5" s="169"/>
      <c r="BS5" s="168"/>
      <c r="BT5" s="158"/>
      <c r="BU5" s="160"/>
      <c r="BV5" s="168"/>
      <c r="BW5" s="158"/>
      <c r="BX5" s="169"/>
      <c r="BY5" s="168"/>
      <c r="BZ5" s="158"/>
      <c r="CA5" s="160"/>
      <c r="CB5" s="168"/>
      <c r="CC5" s="158"/>
      <c r="CD5" s="169"/>
      <c r="CE5" s="168"/>
      <c r="CF5" s="158"/>
      <c r="CG5" s="169"/>
      <c r="CH5" s="168"/>
      <c r="CI5" s="158"/>
      <c r="CJ5" s="169"/>
      <c r="CK5" s="185"/>
      <c r="CL5" s="158"/>
      <c r="CM5" s="160"/>
      <c r="CN5" s="168"/>
      <c r="CO5" s="158"/>
      <c r="CP5" s="169"/>
      <c r="CQ5" s="284">
        <f>AC5+AX5+BA5+BD5+BG5+BJ5+BM5</f>
        <v>0</v>
      </c>
      <c r="CR5" s="157">
        <f>AD5+AY5+BB5+BE5+BH5+BK5+BN5</f>
        <v>0</v>
      </c>
      <c r="CS5" s="161">
        <f>AE5+AZ5+BC5+BF5+BI5+BL5+BO5</f>
        <v>0</v>
      </c>
    </row>
    <row r="6" spans="1:97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0"/>
      <c r="AR6" s="158"/>
      <c r="AS6" s="158"/>
      <c r="AT6" s="158"/>
      <c r="AU6" s="185"/>
      <c r="AV6" s="158"/>
      <c r="AW6" s="169"/>
      <c r="AX6" s="174">
        <f t="shared" si="10"/>
        <v>0</v>
      </c>
      <c r="AY6" s="156">
        <f t="shared" si="10"/>
        <v>0</v>
      </c>
      <c r="AZ6" s="175">
        <f t="shared" si="10"/>
        <v>0</v>
      </c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9"/>
      <c r="BM6" s="168"/>
      <c r="BN6" s="158"/>
      <c r="BO6" s="160"/>
      <c r="BP6" s="168"/>
      <c r="BQ6" s="158"/>
      <c r="BR6" s="169"/>
      <c r="BS6" s="168"/>
      <c r="BT6" s="158"/>
      <c r="BU6" s="160"/>
      <c r="BV6" s="168"/>
      <c r="BW6" s="158"/>
      <c r="BX6" s="169"/>
      <c r="BY6" s="168"/>
      <c r="BZ6" s="158"/>
      <c r="CA6" s="160"/>
      <c r="CB6" s="168"/>
      <c r="CC6" s="158"/>
      <c r="CD6" s="169"/>
      <c r="CE6" s="168"/>
      <c r="CF6" s="158"/>
      <c r="CG6" s="169"/>
      <c r="CH6" s="168"/>
      <c r="CI6" s="158"/>
      <c r="CJ6" s="169"/>
      <c r="CK6" s="185"/>
      <c r="CL6" s="158"/>
      <c r="CM6" s="160"/>
      <c r="CN6" s="168"/>
      <c r="CO6" s="158"/>
      <c r="CP6" s="169"/>
      <c r="CQ6" s="284">
        <f>AC6+AX6+BA6+BD6+BG6+BJ6+BM6</f>
        <v>0</v>
      </c>
      <c r="CR6" s="157">
        <f>AD6+AY6+BB6+BE6+BH6+BK6+BN6</f>
        <v>0</v>
      </c>
      <c r="CS6" s="161">
        <f>AE6+AZ6+BC6+BF6+BI6+BL6+BO6</f>
        <v>0</v>
      </c>
    </row>
    <row r="7" spans="1:97" ht="15">
      <c r="A7" s="186" t="s">
        <v>17</v>
      </c>
      <c r="B7" s="166">
        <f>B8+B44</f>
        <v>1445137.94</v>
      </c>
      <c r="C7" s="166">
        <f aca="true" t="shared" si="11" ref="C7:AB7">C8+C44</f>
        <v>0</v>
      </c>
      <c r="D7" s="166">
        <f t="shared" si="11"/>
        <v>0</v>
      </c>
      <c r="E7" s="166">
        <f t="shared" si="11"/>
        <v>0</v>
      </c>
      <c r="F7" s="166">
        <f t="shared" si="11"/>
        <v>0</v>
      </c>
      <c r="G7" s="166">
        <f t="shared" si="11"/>
        <v>0</v>
      </c>
      <c r="H7" s="166">
        <f t="shared" si="11"/>
        <v>47221.85</v>
      </c>
      <c r="I7" s="166">
        <f t="shared" si="11"/>
        <v>0</v>
      </c>
      <c r="J7" s="166">
        <f t="shared" si="11"/>
        <v>0</v>
      </c>
      <c r="K7" s="166">
        <f t="shared" si="11"/>
        <v>25187</v>
      </c>
      <c r="L7" s="166">
        <f t="shared" si="11"/>
        <v>0</v>
      </c>
      <c r="M7" s="166">
        <f t="shared" si="11"/>
        <v>0</v>
      </c>
      <c r="N7" s="166">
        <f t="shared" si="11"/>
        <v>54296.64</v>
      </c>
      <c r="O7" s="166">
        <f t="shared" si="11"/>
        <v>0</v>
      </c>
      <c r="P7" s="166">
        <f t="shared" si="11"/>
        <v>0</v>
      </c>
      <c r="Q7" s="166">
        <f t="shared" si="11"/>
        <v>0</v>
      </c>
      <c r="R7" s="166">
        <f t="shared" si="11"/>
        <v>0</v>
      </c>
      <c r="S7" s="166">
        <f t="shared" si="11"/>
        <v>0</v>
      </c>
      <c r="T7" s="166">
        <f t="shared" si="11"/>
        <v>31521.69</v>
      </c>
      <c r="U7" s="166">
        <f t="shared" si="11"/>
        <v>0</v>
      </c>
      <c r="V7" s="166">
        <f t="shared" si="11"/>
        <v>0</v>
      </c>
      <c r="W7" s="166">
        <f t="shared" si="11"/>
        <v>0</v>
      </c>
      <c r="X7" s="166">
        <f t="shared" si="11"/>
        <v>0</v>
      </c>
      <c r="Y7" s="166">
        <f t="shared" si="11"/>
        <v>0</v>
      </c>
      <c r="Z7" s="166">
        <f t="shared" si="11"/>
        <v>15206.17</v>
      </c>
      <c r="AA7" s="166">
        <f t="shared" si="11"/>
        <v>0</v>
      </c>
      <c r="AB7" s="166">
        <f t="shared" si="11"/>
        <v>0</v>
      </c>
      <c r="AC7" s="174">
        <f t="shared" si="7"/>
        <v>1618571.2899999998</v>
      </c>
      <c r="AD7" s="156">
        <f t="shared" si="8"/>
        <v>0</v>
      </c>
      <c r="AE7" s="175">
        <f t="shared" si="9"/>
        <v>0</v>
      </c>
      <c r="AF7" s="166">
        <f>AF8+AF44</f>
        <v>705149.81</v>
      </c>
      <c r="AG7" s="166">
        <f aca="true" t="shared" si="12" ref="AG7:AZ7">AG8+AG44</f>
        <v>0</v>
      </c>
      <c r="AH7" s="166">
        <f t="shared" si="12"/>
        <v>0</v>
      </c>
      <c r="AI7" s="166">
        <f t="shared" si="12"/>
        <v>50391.89</v>
      </c>
      <c r="AJ7" s="166">
        <f t="shared" si="12"/>
        <v>0</v>
      </c>
      <c r="AK7" s="166">
        <f t="shared" si="12"/>
        <v>0</v>
      </c>
      <c r="AL7" s="166">
        <f t="shared" si="12"/>
        <v>95294.81</v>
      </c>
      <c r="AM7" s="166">
        <f t="shared" si="12"/>
        <v>0</v>
      </c>
      <c r="AN7" s="166">
        <f t="shared" si="12"/>
        <v>0</v>
      </c>
      <c r="AO7" s="166">
        <f t="shared" si="12"/>
        <v>30848.25</v>
      </c>
      <c r="AP7" s="166">
        <f t="shared" si="12"/>
        <v>0</v>
      </c>
      <c r="AQ7" s="310">
        <f t="shared" si="12"/>
        <v>0</v>
      </c>
      <c r="AR7" s="166">
        <f t="shared" si="12"/>
        <v>34.92</v>
      </c>
      <c r="AS7" s="166">
        <f t="shared" si="12"/>
        <v>0</v>
      </c>
      <c r="AT7" s="166">
        <f t="shared" si="12"/>
        <v>0</v>
      </c>
      <c r="AU7" s="184">
        <f t="shared" si="12"/>
        <v>0</v>
      </c>
      <c r="AV7" s="166">
        <f t="shared" si="12"/>
        <v>0</v>
      </c>
      <c r="AW7" s="166">
        <f t="shared" si="12"/>
        <v>0</v>
      </c>
      <c r="AX7" s="166">
        <f t="shared" si="12"/>
        <v>881719.6799999999</v>
      </c>
      <c r="AY7" s="166">
        <f t="shared" si="12"/>
        <v>0</v>
      </c>
      <c r="AZ7" s="166">
        <f t="shared" si="12"/>
        <v>0</v>
      </c>
      <c r="BA7" s="166">
        <f aca="true" t="shared" si="13" ref="BA7:BL7">BA8+BA44</f>
        <v>0</v>
      </c>
      <c r="BB7" s="155">
        <f t="shared" si="13"/>
        <v>0</v>
      </c>
      <c r="BC7" s="167">
        <f t="shared" si="13"/>
        <v>0</v>
      </c>
      <c r="BD7" s="166">
        <f t="shared" si="13"/>
        <v>16950.36</v>
      </c>
      <c r="BE7" s="155">
        <f t="shared" si="13"/>
        <v>0</v>
      </c>
      <c r="BF7" s="167">
        <f t="shared" si="13"/>
        <v>0</v>
      </c>
      <c r="BG7" s="166">
        <f>BG8+BG44</f>
        <v>63298.9</v>
      </c>
      <c r="BH7" s="155">
        <f>BH8+BH44</f>
        <v>0</v>
      </c>
      <c r="BI7" s="167">
        <f>BI8+BI44</f>
        <v>0</v>
      </c>
      <c r="BJ7" s="166">
        <f t="shared" si="13"/>
        <v>1000.62</v>
      </c>
      <c r="BK7" s="155">
        <f t="shared" si="13"/>
        <v>0</v>
      </c>
      <c r="BL7" s="167">
        <f t="shared" si="13"/>
        <v>0</v>
      </c>
      <c r="BM7" s="166">
        <f>BM8+BM44</f>
        <v>1356.59</v>
      </c>
      <c r="BN7" s="155">
        <f>BN8+BN44</f>
        <v>0</v>
      </c>
      <c r="BO7" s="159">
        <f>BO8+BO44</f>
        <v>0</v>
      </c>
      <c r="BP7" s="310">
        <f aca="true" t="shared" si="14" ref="BP7:CJ7">BP8+BP44</f>
        <v>1500</v>
      </c>
      <c r="BQ7" s="159">
        <f t="shared" si="14"/>
        <v>0</v>
      </c>
      <c r="BR7" s="167">
        <f t="shared" si="14"/>
        <v>0</v>
      </c>
      <c r="BS7" s="310">
        <f t="shared" si="14"/>
        <v>71450.27</v>
      </c>
      <c r="BT7" s="159">
        <f t="shared" si="14"/>
        <v>0</v>
      </c>
      <c r="BU7" s="159">
        <f t="shared" si="14"/>
        <v>0</v>
      </c>
      <c r="BV7" s="310">
        <f t="shared" si="14"/>
        <v>35565</v>
      </c>
      <c r="BW7" s="159">
        <f t="shared" si="14"/>
        <v>0</v>
      </c>
      <c r="BX7" s="167">
        <f t="shared" si="14"/>
        <v>0</v>
      </c>
      <c r="BY7" s="310">
        <f t="shared" si="14"/>
        <v>32942.42</v>
      </c>
      <c r="BZ7" s="159">
        <f t="shared" si="14"/>
        <v>0</v>
      </c>
      <c r="CA7" s="159">
        <f t="shared" si="14"/>
        <v>0</v>
      </c>
      <c r="CB7" s="310">
        <f t="shared" si="14"/>
        <v>0</v>
      </c>
      <c r="CC7" s="159">
        <f t="shared" si="14"/>
        <v>0</v>
      </c>
      <c r="CD7" s="167">
        <f t="shared" si="14"/>
        <v>0</v>
      </c>
      <c r="CE7" s="310">
        <f t="shared" si="14"/>
        <v>0</v>
      </c>
      <c r="CF7" s="159">
        <f t="shared" si="14"/>
        <v>0</v>
      </c>
      <c r="CG7" s="167">
        <f t="shared" si="14"/>
        <v>0</v>
      </c>
      <c r="CH7" s="310">
        <f t="shared" si="14"/>
        <v>141457.69</v>
      </c>
      <c r="CI7" s="159">
        <f t="shared" si="14"/>
        <v>0</v>
      </c>
      <c r="CJ7" s="167">
        <f t="shared" si="14"/>
        <v>0</v>
      </c>
      <c r="CK7" s="184">
        <f aca="true" t="shared" si="15" ref="CK7:CR7">CK8+CK44</f>
        <v>0</v>
      </c>
      <c r="CL7" s="155">
        <f t="shared" si="15"/>
        <v>0</v>
      </c>
      <c r="CM7" s="159">
        <f t="shared" si="15"/>
        <v>0</v>
      </c>
      <c r="CN7" s="166">
        <f t="shared" si="15"/>
        <v>0</v>
      </c>
      <c r="CO7" s="166">
        <f t="shared" si="15"/>
        <v>0</v>
      </c>
      <c r="CP7" s="301">
        <f t="shared" si="15"/>
        <v>0</v>
      </c>
      <c r="CQ7" s="284">
        <f t="shared" si="15"/>
        <v>2724355.13</v>
      </c>
      <c r="CR7" s="284">
        <f t="shared" si="15"/>
        <v>0</v>
      </c>
      <c r="CS7" s="161">
        <f>AE7+AZ7+BC7+BF7+BI7+BL7+BO7</f>
        <v>0</v>
      </c>
    </row>
    <row r="8" spans="1:97" ht="14.25">
      <c r="A8" s="197" t="s">
        <v>314</v>
      </c>
      <c r="B8" s="187">
        <f>B9+B14+B36+B39+B43</f>
        <v>374120.14</v>
      </c>
      <c r="C8" s="187">
        <f aca="true" t="shared" si="16" ref="C8:AE8">C9+C14+C36+C39+C43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24847</v>
      </c>
      <c r="I8" s="187">
        <f t="shared" si="16"/>
        <v>0</v>
      </c>
      <c r="J8" s="187">
        <f t="shared" si="16"/>
        <v>0</v>
      </c>
      <c r="K8" s="187">
        <f t="shared" si="16"/>
        <v>1300</v>
      </c>
      <c r="L8" s="187">
        <f t="shared" si="16"/>
        <v>0</v>
      </c>
      <c r="M8" s="187">
        <f t="shared" si="16"/>
        <v>0</v>
      </c>
      <c r="N8" s="187">
        <f t="shared" si="16"/>
        <v>30866.4</v>
      </c>
      <c r="O8" s="187">
        <f t="shared" si="16"/>
        <v>0</v>
      </c>
      <c r="P8" s="187">
        <f t="shared" si="16"/>
        <v>0</v>
      </c>
      <c r="Q8" s="187">
        <f t="shared" si="16"/>
        <v>0</v>
      </c>
      <c r="R8" s="187">
        <f t="shared" si="16"/>
        <v>0</v>
      </c>
      <c r="S8" s="187">
        <f t="shared" si="16"/>
        <v>0</v>
      </c>
      <c r="T8" s="187">
        <f t="shared" si="16"/>
        <v>4400</v>
      </c>
      <c r="U8" s="187">
        <f t="shared" si="16"/>
        <v>0</v>
      </c>
      <c r="V8" s="187">
        <f t="shared" si="16"/>
        <v>0</v>
      </c>
      <c r="W8" s="187">
        <f t="shared" si="16"/>
        <v>0</v>
      </c>
      <c r="X8" s="187">
        <f t="shared" si="16"/>
        <v>0</v>
      </c>
      <c r="Y8" s="187">
        <f t="shared" si="16"/>
        <v>0</v>
      </c>
      <c r="Z8" s="187">
        <f t="shared" si="16"/>
        <v>0</v>
      </c>
      <c r="AA8" s="187">
        <f t="shared" si="16"/>
        <v>0</v>
      </c>
      <c r="AB8" s="187">
        <f t="shared" si="16"/>
        <v>0</v>
      </c>
      <c r="AC8" s="187">
        <f t="shared" si="16"/>
        <v>435533.54000000004</v>
      </c>
      <c r="AD8" s="187">
        <f t="shared" si="16"/>
        <v>0</v>
      </c>
      <c r="AE8" s="187">
        <f t="shared" si="16"/>
        <v>0</v>
      </c>
      <c r="AF8" s="187">
        <f>AF9+AF14+AF36+AF39+AF43</f>
        <v>627559.51</v>
      </c>
      <c r="AG8" s="187">
        <f aca="true" t="shared" si="17" ref="AG8:AZ8">AG9+AG14+AG36+AG39+AG43</f>
        <v>0</v>
      </c>
      <c r="AH8" s="187">
        <f t="shared" si="17"/>
        <v>0</v>
      </c>
      <c r="AI8" s="187">
        <f t="shared" si="17"/>
        <v>47431.89</v>
      </c>
      <c r="AJ8" s="187">
        <f t="shared" si="17"/>
        <v>0</v>
      </c>
      <c r="AK8" s="187">
        <f t="shared" si="17"/>
        <v>0</v>
      </c>
      <c r="AL8" s="187">
        <f t="shared" si="17"/>
        <v>95294.81</v>
      </c>
      <c r="AM8" s="187">
        <f t="shared" si="17"/>
        <v>0</v>
      </c>
      <c r="AN8" s="187">
        <f t="shared" si="17"/>
        <v>0</v>
      </c>
      <c r="AO8" s="187">
        <f>AO9+AO14+AO36+AO39+AO43</f>
        <v>20048.829999999998</v>
      </c>
      <c r="AP8" s="187">
        <f t="shared" si="17"/>
        <v>0</v>
      </c>
      <c r="AQ8" s="307">
        <f t="shared" si="17"/>
        <v>0</v>
      </c>
      <c r="AR8" s="187">
        <f>AR9+AR14+AR36+AR39+AR43</f>
        <v>34.92</v>
      </c>
      <c r="AS8" s="187">
        <f>AS9+AS14+AS36+AS39+AS43</f>
        <v>0</v>
      </c>
      <c r="AT8" s="187">
        <f>AT9+AT14+AT36+AT39+AT43</f>
        <v>0</v>
      </c>
      <c r="AU8" s="190">
        <f t="shared" si="17"/>
        <v>0</v>
      </c>
      <c r="AV8" s="187">
        <f>AV9+AV14+AV36+AV39+AV43</f>
        <v>0</v>
      </c>
      <c r="AW8" s="187">
        <f t="shared" si="17"/>
        <v>0</v>
      </c>
      <c r="AX8" s="187">
        <f>AX9+AX14+AX36+AX39+AX43</f>
        <v>790369.96</v>
      </c>
      <c r="AY8" s="187">
        <f t="shared" si="17"/>
        <v>0</v>
      </c>
      <c r="AZ8" s="187">
        <f t="shared" si="17"/>
        <v>0</v>
      </c>
      <c r="BA8" s="187">
        <f>BA9+BA14+BA36+BA39+BA43</f>
        <v>0</v>
      </c>
      <c r="BB8" s="187">
        <f aca="true" t="shared" si="18" ref="BB8:CS8">BB9+BB14+BB36+BB39+BB43</f>
        <v>0</v>
      </c>
      <c r="BC8" s="187">
        <f t="shared" si="18"/>
        <v>0</v>
      </c>
      <c r="BD8" s="187">
        <f t="shared" si="18"/>
        <v>14100</v>
      </c>
      <c r="BE8" s="187">
        <f t="shared" si="18"/>
        <v>0</v>
      </c>
      <c r="BF8" s="187">
        <f t="shared" si="18"/>
        <v>0</v>
      </c>
      <c r="BG8" s="187">
        <f t="shared" si="18"/>
        <v>1270</v>
      </c>
      <c r="BH8" s="187">
        <f t="shared" si="18"/>
        <v>0</v>
      </c>
      <c r="BI8" s="187">
        <f t="shared" si="18"/>
        <v>0</v>
      </c>
      <c r="BJ8" s="187">
        <f t="shared" si="18"/>
        <v>1000.62</v>
      </c>
      <c r="BK8" s="187">
        <f t="shared" si="18"/>
        <v>0</v>
      </c>
      <c r="BL8" s="187">
        <f t="shared" si="18"/>
        <v>0</v>
      </c>
      <c r="BM8" s="187">
        <f t="shared" si="18"/>
        <v>0</v>
      </c>
      <c r="BN8" s="187">
        <f t="shared" si="18"/>
        <v>0</v>
      </c>
      <c r="BO8" s="307">
        <f t="shared" si="18"/>
        <v>0</v>
      </c>
      <c r="BP8" s="307">
        <f aca="true" t="shared" si="19" ref="BP8:CJ8">BP9+BP14+BP36+BP39+BP43</f>
        <v>1500</v>
      </c>
      <c r="BQ8" s="307">
        <f t="shared" si="19"/>
        <v>0</v>
      </c>
      <c r="BR8" s="300">
        <f t="shared" si="19"/>
        <v>0</v>
      </c>
      <c r="BS8" s="307">
        <f t="shared" si="19"/>
        <v>0</v>
      </c>
      <c r="BT8" s="307">
        <f t="shared" si="19"/>
        <v>0</v>
      </c>
      <c r="BU8" s="307">
        <f t="shared" si="19"/>
        <v>0</v>
      </c>
      <c r="BV8" s="307">
        <f t="shared" si="19"/>
        <v>1515</v>
      </c>
      <c r="BW8" s="307">
        <f t="shared" si="19"/>
        <v>0</v>
      </c>
      <c r="BX8" s="300">
        <f t="shared" si="19"/>
        <v>0</v>
      </c>
      <c r="BY8" s="307">
        <f t="shared" si="19"/>
        <v>12538.52</v>
      </c>
      <c r="BZ8" s="307">
        <f t="shared" si="19"/>
        <v>0</v>
      </c>
      <c r="CA8" s="307">
        <f t="shared" si="19"/>
        <v>0</v>
      </c>
      <c r="CB8" s="307">
        <f t="shared" si="19"/>
        <v>0</v>
      </c>
      <c r="CC8" s="307">
        <f t="shared" si="19"/>
        <v>0</v>
      </c>
      <c r="CD8" s="300">
        <f t="shared" si="19"/>
        <v>0</v>
      </c>
      <c r="CE8" s="307">
        <f t="shared" si="19"/>
        <v>0</v>
      </c>
      <c r="CF8" s="307">
        <f t="shared" si="19"/>
        <v>0</v>
      </c>
      <c r="CG8" s="300">
        <f t="shared" si="19"/>
        <v>0</v>
      </c>
      <c r="CH8" s="307">
        <f t="shared" si="19"/>
        <v>15553.52</v>
      </c>
      <c r="CI8" s="307">
        <f t="shared" si="19"/>
        <v>0</v>
      </c>
      <c r="CJ8" s="300">
        <f t="shared" si="19"/>
        <v>0</v>
      </c>
      <c r="CK8" s="190">
        <f t="shared" si="18"/>
        <v>0</v>
      </c>
      <c r="CL8" s="187">
        <f t="shared" si="18"/>
        <v>0</v>
      </c>
      <c r="CM8" s="187">
        <f t="shared" si="18"/>
        <v>0</v>
      </c>
      <c r="CN8" s="187">
        <f t="shared" si="18"/>
        <v>0</v>
      </c>
      <c r="CO8" s="187">
        <f t="shared" si="18"/>
        <v>0</v>
      </c>
      <c r="CP8" s="187">
        <f t="shared" si="18"/>
        <v>0</v>
      </c>
      <c r="CQ8" s="187">
        <f t="shared" si="18"/>
        <v>1257827.64</v>
      </c>
      <c r="CR8" s="187">
        <f t="shared" si="18"/>
        <v>0</v>
      </c>
      <c r="CS8" s="187">
        <f t="shared" si="18"/>
        <v>0</v>
      </c>
    </row>
    <row r="9" spans="1:97" ht="14.25">
      <c r="A9" s="197" t="s">
        <v>316</v>
      </c>
      <c r="B9" s="187">
        <f>B10+B13</f>
        <v>0</v>
      </c>
      <c r="C9" s="187">
        <f aca="true" t="shared" si="20" ref="C9:AE9">C10+C13</f>
        <v>0</v>
      </c>
      <c r="D9" s="187">
        <f t="shared" si="20"/>
        <v>0</v>
      </c>
      <c r="E9" s="187">
        <f t="shared" si="20"/>
        <v>0</v>
      </c>
      <c r="F9" s="187">
        <f t="shared" si="20"/>
        <v>0</v>
      </c>
      <c r="G9" s="187">
        <f t="shared" si="20"/>
        <v>0</v>
      </c>
      <c r="H9" s="187">
        <f t="shared" si="20"/>
        <v>0</v>
      </c>
      <c r="I9" s="187">
        <f t="shared" si="20"/>
        <v>0</v>
      </c>
      <c r="J9" s="187">
        <f t="shared" si="20"/>
        <v>0</v>
      </c>
      <c r="K9" s="187">
        <f t="shared" si="20"/>
        <v>0</v>
      </c>
      <c r="L9" s="187">
        <f t="shared" si="20"/>
        <v>0</v>
      </c>
      <c r="M9" s="187">
        <f t="shared" si="20"/>
        <v>0</v>
      </c>
      <c r="N9" s="187">
        <f t="shared" si="20"/>
        <v>0</v>
      </c>
      <c r="O9" s="187">
        <f t="shared" si="20"/>
        <v>0</v>
      </c>
      <c r="P9" s="187">
        <f t="shared" si="20"/>
        <v>0</v>
      </c>
      <c r="Q9" s="187">
        <f t="shared" si="20"/>
        <v>0</v>
      </c>
      <c r="R9" s="187">
        <f t="shared" si="20"/>
        <v>0</v>
      </c>
      <c r="S9" s="187">
        <f t="shared" si="20"/>
        <v>0</v>
      </c>
      <c r="T9" s="187">
        <f t="shared" si="20"/>
        <v>0</v>
      </c>
      <c r="U9" s="187">
        <f t="shared" si="20"/>
        <v>0</v>
      </c>
      <c r="V9" s="187">
        <f t="shared" si="20"/>
        <v>0</v>
      </c>
      <c r="W9" s="187">
        <f t="shared" si="20"/>
        <v>0</v>
      </c>
      <c r="X9" s="187">
        <f t="shared" si="20"/>
        <v>0</v>
      </c>
      <c r="Y9" s="187">
        <f t="shared" si="20"/>
        <v>0</v>
      </c>
      <c r="Z9" s="187">
        <f t="shared" si="20"/>
        <v>0</v>
      </c>
      <c r="AA9" s="187">
        <f t="shared" si="20"/>
        <v>0</v>
      </c>
      <c r="AB9" s="187">
        <f t="shared" si="20"/>
        <v>0</v>
      </c>
      <c r="AC9" s="187">
        <f t="shared" si="20"/>
        <v>0</v>
      </c>
      <c r="AD9" s="187">
        <f t="shared" si="20"/>
        <v>0</v>
      </c>
      <c r="AE9" s="187">
        <f t="shared" si="20"/>
        <v>0</v>
      </c>
      <c r="AF9" s="187">
        <f>AF10+AF13</f>
        <v>0</v>
      </c>
      <c r="AG9" s="187">
        <f aca="true" t="shared" si="21" ref="AG9:AT9">AG10+AG13</f>
        <v>0</v>
      </c>
      <c r="AH9" s="187">
        <f t="shared" si="21"/>
        <v>0</v>
      </c>
      <c r="AI9" s="187">
        <f t="shared" si="21"/>
        <v>0</v>
      </c>
      <c r="AJ9" s="187">
        <f t="shared" si="21"/>
        <v>0</v>
      </c>
      <c r="AK9" s="187">
        <f t="shared" si="21"/>
        <v>0</v>
      </c>
      <c r="AL9" s="187">
        <f t="shared" si="21"/>
        <v>0</v>
      </c>
      <c r="AM9" s="187">
        <f t="shared" si="21"/>
        <v>0</v>
      </c>
      <c r="AN9" s="187">
        <f t="shared" si="21"/>
        <v>0</v>
      </c>
      <c r="AO9" s="187">
        <f t="shared" si="21"/>
        <v>0</v>
      </c>
      <c r="AP9" s="187">
        <f t="shared" si="21"/>
        <v>0</v>
      </c>
      <c r="AQ9" s="307">
        <f t="shared" si="21"/>
        <v>0</v>
      </c>
      <c r="AR9" s="187">
        <f t="shared" si="21"/>
        <v>0</v>
      </c>
      <c r="AS9" s="187">
        <f t="shared" si="21"/>
        <v>0</v>
      </c>
      <c r="AT9" s="187">
        <f t="shared" si="21"/>
        <v>0</v>
      </c>
      <c r="AU9" s="190">
        <f aca="true" t="shared" si="22" ref="AU9:BA9">AU10+AU13</f>
        <v>0</v>
      </c>
      <c r="AV9" s="187">
        <f t="shared" si="22"/>
        <v>0</v>
      </c>
      <c r="AW9" s="187">
        <f t="shared" si="22"/>
        <v>0</v>
      </c>
      <c r="AX9" s="187">
        <f t="shared" si="22"/>
        <v>0</v>
      </c>
      <c r="AY9" s="187">
        <f t="shared" si="22"/>
        <v>0</v>
      </c>
      <c r="AZ9" s="187">
        <f t="shared" si="22"/>
        <v>0</v>
      </c>
      <c r="BA9" s="187">
        <f t="shared" si="22"/>
        <v>0</v>
      </c>
      <c r="BB9" s="187">
        <f aca="true" t="shared" si="23" ref="BB9:CP9">BB10+BB13</f>
        <v>0</v>
      </c>
      <c r="BC9" s="187">
        <f t="shared" si="23"/>
        <v>0</v>
      </c>
      <c r="BD9" s="187">
        <f t="shared" si="23"/>
        <v>0</v>
      </c>
      <c r="BE9" s="187">
        <f t="shared" si="23"/>
        <v>0</v>
      </c>
      <c r="BF9" s="187">
        <f t="shared" si="23"/>
        <v>0</v>
      </c>
      <c r="BG9" s="187">
        <f t="shared" si="23"/>
        <v>0</v>
      </c>
      <c r="BH9" s="187">
        <f t="shared" si="23"/>
        <v>0</v>
      </c>
      <c r="BI9" s="187">
        <f t="shared" si="23"/>
        <v>0</v>
      </c>
      <c r="BJ9" s="187">
        <f t="shared" si="23"/>
        <v>0</v>
      </c>
      <c r="BK9" s="187">
        <f t="shared" si="23"/>
        <v>0</v>
      </c>
      <c r="BL9" s="187">
        <f t="shared" si="23"/>
        <v>0</v>
      </c>
      <c r="BM9" s="187">
        <f t="shared" si="23"/>
        <v>0</v>
      </c>
      <c r="BN9" s="187">
        <f t="shared" si="23"/>
        <v>0</v>
      </c>
      <c r="BO9" s="307">
        <f t="shared" si="23"/>
        <v>0</v>
      </c>
      <c r="BP9" s="307">
        <f aca="true" t="shared" si="24" ref="BP9:CJ9">BP10+BP13</f>
        <v>0</v>
      </c>
      <c r="BQ9" s="307">
        <f t="shared" si="24"/>
        <v>0</v>
      </c>
      <c r="BR9" s="300">
        <f t="shared" si="24"/>
        <v>0</v>
      </c>
      <c r="BS9" s="307">
        <f t="shared" si="24"/>
        <v>0</v>
      </c>
      <c r="BT9" s="307">
        <f t="shared" si="24"/>
        <v>0</v>
      </c>
      <c r="BU9" s="307">
        <f t="shared" si="24"/>
        <v>0</v>
      </c>
      <c r="BV9" s="307">
        <f t="shared" si="24"/>
        <v>0</v>
      </c>
      <c r="BW9" s="307">
        <f t="shared" si="24"/>
        <v>0</v>
      </c>
      <c r="BX9" s="300">
        <f t="shared" si="24"/>
        <v>0</v>
      </c>
      <c r="BY9" s="307">
        <f t="shared" si="24"/>
        <v>0</v>
      </c>
      <c r="BZ9" s="307">
        <f t="shared" si="24"/>
        <v>0</v>
      </c>
      <c r="CA9" s="307">
        <f t="shared" si="24"/>
        <v>0</v>
      </c>
      <c r="CB9" s="307">
        <f t="shared" si="24"/>
        <v>0</v>
      </c>
      <c r="CC9" s="307">
        <f t="shared" si="24"/>
        <v>0</v>
      </c>
      <c r="CD9" s="300">
        <f t="shared" si="24"/>
        <v>0</v>
      </c>
      <c r="CE9" s="307">
        <f t="shared" si="24"/>
        <v>0</v>
      </c>
      <c r="CF9" s="307">
        <f t="shared" si="24"/>
        <v>0</v>
      </c>
      <c r="CG9" s="300">
        <f t="shared" si="24"/>
        <v>0</v>
      </c>
      <c r="CH9" s="307">
        <f t="shared" si="24"/>
        <v>0</v>
      </c>
      <c r="CI9" s="307">
        <f t="shared" si="24"/>
        <v>0</v>
      </c>
      <c r="CJ9" s="300">
        <f t="shared" si="24"/>
        <v>0</v>
      </c>
      <c r="CK9" s="190">
        <f t="shared" si="23"/>
        <v>0</v>
      </c>
      <c r="CL9" s="187">
        <f t="shared" si="23"/>
        <v>0</v>
      </c>
      <c r="CM9" s="187">
        <f t="shared" si="23"/>
        <v>0</v>
      </c>
      <c r="CN9" s="187">
        <f t="shared" si="23"/>
        <v>0</v>
      </c>
      <c r="CO9" s="187">
        <f t="shared" si="23"/>
        <v>0</v>
      </c>
      <c r="CP9" s="187">
        <f t="shared" si="23"/>
        <v>0</v>
      </c>
      <c r="CQ9" s="187">
        <f>CQ10+CQ13</f>
        <v>0</v>
      </c>
      <c r="CR9" s="187">
        <f>CR10+CR13</f>
        <v>0</v>
      </c>
      <c r="CS9" s="187">
        <f>CS10+CS13</f>
        <v>0</v>
      </c>
    </row>
    <row r="10" spans="1:97" ht="15">
      <c r="A10" s="186" t="s">
        <v>333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5" ref="L10:V10">L11</f>
        <v>0</v>
      </c>
      <c r="M10" s="166">
        <f t="shared" si="25"/>
        <v>0</v>
      </c>
      <c r="N10" s="166">
        <f t="shared" si="25"/>
        <v>0</v>
      </c>
      <c r="O10" s="166">
        <f t="shared" si="25"/>
        <v>0</v>
      </c>
      <c r="P10" s="166">
        <f t="shared" si="25"/>
        <v>0</v>
      </c>
      <c r="Q10" s="166">
        <f t="shared" si="25"/>
        <v>0</v>
      </c>
      <c r="R10" s="166">
        <f t="shared" si="25"/>
        <v>0</v>
      </c>
      <c r="S10" s="166">
        <f t="shared" si="25"/>
        <v>0</v>
      </c>
      <c r="T10" s="166">
        <f t="shared" si="25"/>
        <v>0</v>
      </c>
      <c r="U10" s="166">
        <f t="shared" si="25"/>
        <v>0</v>
      </c>
      <c r="V10" s="166">
        <f t="shared" si="25"/>
        <v>0</v>
      </c>
      <c r="W10" s="166">
        <f aca="true" t="shared" si="26" ref="W10:AB10">W11+W12</f>
        <v>0</v>
      </c>
      <c r="X10" s="155">
        <f t="shared" si="26"/>
        <v>0</v>
      </c>
      <c r="Y10" s="167">
        <f t="shared" si="26"/>
        <v>0</v>
      </c>
      <c r="Z10" s="166">
        <f t="shared" si="26"/>
        <v>0</v>
      </c>
      <c r="AA10" s="155">
        <f t="shared" si="26"/>
        <v>0</v>
      </c>
      <c r="AB10" s="167">
        <f t="shared" si="26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7" ref="AG10:AW10">AG11</f>
        <v>0</v>
      </c>
      <c r="AH10" s="166">
        <f t="shared" si="27"/>
        <v>0</v>
      </c>
      <c r="AI10" s="166">
        <f t="shared" si="27"/>
        <v>0</v>
      </c>
      <c r="AJ10" s="166">
        <f t="shared" si="27"/>
        <v>0</v>
      </c>
      <c r="AK10" s="166">
        <f t="shared" si="27"/>
        <v>0</v>
      </c>
      <c r="AL10" s="166">
        <f t="shared" si="27"/>
        <v>0</v>
      </c>
      <c r="AM10" s="166">
        <f t="shared" si="27"/>
        <v>0</v>
      </c>
      <c r="AN10" s="166">
        <f t="shared" si="27"/>
        <v>0</v>
      </c>
      <c r="AO10" s="166">
        <f t="shared" si="27"/>
        <v>0</v>
      </c>
      <c r="AP10" s="166">
        <f t="shared" si="27"/>
        <v>0</v>
      </c>
      <c r="AQ10" s="310">
        <f t="shared" si="27"/>
        <v>0</v>
      </c>
      <c r="AR10" s="155">
        <v>0</v>
      </c>
      <c r="AS10" s="155">
        <v>0</v>
      </c>
      <c r="AT10" s="155">
        <v>0</v>
      </c>
      <c r="AU10" s="184">
        <f t="shared" si="27"/>
        <v>0</v>
      </c>
      <c r="AV10" s="166">
        <f t="shared" si="27"/>
        <v>0</v>
      </c>
      <c r="AW10" s="166">
        <f t="shared" si="27"/>
        <v>0</v>
      </c>
      <c r="AX10" s="174">
        <f>AF10+AI10+AL10+AO10+AU10</f>
        <v>0</v>
      </c>
      <c r="AY10" s="156">
        <f>AG10+AJ10+AM10+AP10+AV10</f>
        <v>0</v>
      </c>
      <c r="AZ10" s="175">
        <f>AH10+AK10+AN10+AQ10+AW10</f>
        <v>0</v>
      </c>
      <c r="BA10" s="166">
        <f aca="true" t="shared" si="28" ref="BA10:BI10">BA11</f>
        <v>0</v>
      </c>
      <c r="BB10" s="166">
        <f t="shared" si="28"/>
        <v>0</v>
      </c>
      <c r="BC10" s="166">
        <f t="shared" si="28"/>
        <v>0</v>
      </c>
      <c r="BD10" s="166">
        <f t="shared" si="28"/>
        <v>0</v>
      </c>
      <c r="BE10" s="166">
        <f t="shared" si="28"/>
        <v>0</v>
      </c>
      <c r="BF10" s="166">
        <f t="shared" si="28"/>
        <v>0</v>
      </c>
      <c r="BG10" s="166">
        <f t="shared" si="28"/>
        <v>0</v>
      </c>
      <c r="BH10" s="166">
        <f t="shared" si="28"/>
        <v>0</v>
      </c>
      <c r="BI10" s="166">
        <f t="shared" si="28"/>
        <v>0</v>
      </c>
      <c r="BJ10" s="166"/>
      <c r="BK10" s="155"/>
      <c r="BL10" s="167"/>
      <c r="BM10" s="166"/>
      <c r="BN10" s="155"/>
      <c r="BO10" s="159"/>
      <c r="BP10" s="166">
        <f aca="true" t="shared" si="29" ref="BP10:CJ10">BP11</f>
        <v>0</v>
      </c>
      <c r="BQ10" s="166">
        <f t="shared" si="29"/>
        <v>0</v>
      </c>
      <c r="BR10" s="166">
        <f t="shared" si="29"/>
        <v>0</v>
      </c>
      <c r="BS10" s="166">
        <f t="shared" si="29"/>
        <v>0</v>
      </c>
      <c r="BT10" s="166">
        <f t="shared" si="29"/>
        <v>0</v>
      </c>
      <c r="BU10" s="166">
        <f t="shared" si="29"/>
        <v>0</v>
      </c>
      <c r="BV10" s="166">
        <f t="shared" si="29"/>
        <v>0</v>
      </c>
      <c r="BW10" s="166">
        <f t="shared" si="29"/>
        <v>0</v>
      </c>
      <c r="BX10" s="166">
        <f t="shared" si="29"/>
        <v>0</v>
      </c>
      <c r="BY10" s="166">
        <f t="shared" si="29"/>
        <v>0</v>
      </c>
      <c r="BZ10" s="166">
        <f t="shared" si="29"/>
        <v>0</v>
      </c>
      <c r="CA10" s="166">
        <f t="shared" si="29"/>
        <v>0</v>
      </c>
      <c r="CB10" s="166">
        <f t="shared" si="29"/>
        <v>0</v>
      </c>
      <c r="CC10" s="166">
        <f t="shared" si="29"/>
        <v>0</v>
      </c>
      <c r="CD10" s="166">
        <f t="shared" si="29"/>
        <v>0</v>
      </c>
      <c r="CE10" s="166">
        <f t="shared" si="29"/>
        <v>0</v>
      </c>
      <c r="CF10" s="166">
        <f t="shared" si="29"/>
        <v>0</v>
      </c>
      <c r="CG10" s="166">
        <f t="shared" si="29"/>
        <v>0</v>
      </c>
      <c r="CH10" s="166">
        <f t="shared" si="29"/>
        <v>0</v>
      </c>
      <c r="CI10" s="166">
        <f t="shared" si="29"/>
        <v>0</v>
      </c>
      <c r="CJ10" s="301">
        <f t="shared" si="29"/>
        <v>0</v>
      </c>
      <c r="CK10" s="184"/>
      <c r="CL10" s="155"/>
      <c r="CM10" s="159"/>
      <c r="CN10" s="166"/>
      <c r="CO10" s="166"/>
      <c r="CP10" s="301"/>
      <c r="CQ10" s="284">
        <f>AC10+AX10+BA10+BD10+BG10+BJ10+BM10+CK10</f>
        <v>0</v>
      </c>
      <c r="CR10" s="284">
        <f>AD10+AY10+BB10+BE10+BH10+BK10+BN10+CL10</f>
        <v>0</v>
      </c>
      <c r="CS10" s="284">
        <f>AE10+AZ10+BC10+BF10+BI10+BL10+BO10+CM10</f>
        <v>0</v>
      </c>
    </row>
    <row r="11" spans="1:97" ht="15">
      <c r="A11" s="186" t="s">
        <v>334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0"/>
      <c r="AR11" s="158"/>
      <c r="AS11" s="158"/>
      <c r="AT11" s="158"/>
      <c r="AU11" s="185"/>
      <c r="AV11" s="158"/>
      <c r="AW11" s="169"/>
      <c r="AX11" s="156">
        <f>AF11+AI11+AL11+AO11+AU11+AR11</f>
        <v>0</v>
      </c>
      <c r="AY11" s="156">
        <f>AG11+AJ11+AM11+AP11+AV11+AS11</f>
        <v>0</v>
      </c>
      <c r="AZ11" s="156">
        <f>AH11+AK11+AN11+AQ11+AW11+AT11</f>
        <v>0</v>
      </c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9"/>
      <c r="BM11" s="168"/>
      <c r="BN11" s="158"/>
      <c r="BO11" s="160"/>
      <c r="BP11" s="168"/>
      <c r="BQ11" s="158"/>
      <c r="BR11" s="169"/>
      <c r="BS11" s="168"/>
      <c r="BT11" s="158"/>
      <c r="BU11" s="160"/>
      <c r="BV11" s="168"/>
      <c r="BW11" s="158"/>
      <c r="BX11" s="169"/>
      <c r="BY11" s="168"/>
      <c r="BZ11" s="158"/>
      <c r="CA11" s="160"/>
      <c r="CB11" s="168"/>
      <c r="CC11" s="158"/>
      <c r="CD11" s="169"/>
      <c r="CE11" s="168"/>
      <c r="CF11" s="158"/>
      <c r="CG11" s="169"/>
      <c r="CH11" s="168">
        <f>BP11+BS11+BV11+BY11+CB11+CE11</f>
        <v>0</v>
      </c>
      <c r="CI11" s="168">
        <f>BQ11+BT11+BW11+BZ11+CC11+CF11</f>
        <v>0</v>
      </c>
      <c r="CJ11" s="316">
        <f>BR11+BU11+BX11+CA11+CD11+CG11</f>
        <v>0</v>
      </c>
      <c r="CK11" s="185"/>
      <c r="CL11" s="158"/>
      <c r="CM11" s="160"/>
      <c r="CN11" s="168"/>
      <c r="CO11" s="158"/>
      <c r="CP11" s="169"/>
      <c r="CQ11" s="284">
        <f>AC11+AX11+BA11+BD11+BG11+BJ11+BM11+CK11+CN11</f>
        <v>0</v>
      </c>
      <c r="CR11" s="157">
        <f>AD11+AY11+BB11+BE11+BH11+BK11+BN11+CL11+CO11</f>
        <v>0</v>
      </c>
      <c r="CS11" s="161">
        <f>AE11+AZ11+BC11+BF11+BI11+BL11+BO11</f>
        <v>0</v>
      </c>
    </row>
    <row r="12" spans="1:97" ht="15">
      <c r="A12" s="186" t="s">
        <v>335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0"/>
      <c r="AR12" s="158"/>
      <c r="AS12" s="158"/>
      <c r="AT12" s="158"/>
      <c r="AU12" s="185"/>
      <c r="AV12" s="158"/>
      <c r="AW12" s="169"/>
      <c r="AX12" s="174">
        <f aca="true" t="shared" si="30" ref="AX12:AZ13">AF12+AI12+AL12+AO12+AU12</f>
        <v>0</v>
      </c>
      <c r="AY12" s="156">
        <f t="shared" si="30"/>
        <v>0</v>
      </c>
      <c r="AZ12" s="175">
        <f t="shared" si="30"/>
        <v>0</v>
      </c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9"/>
      <c r="BM12" s="168"/>
      <c r="BN12" s="158"/>
      <c r="BO12" s="160"/>
      <c r="BP12" s="168"/>
      <c r="BQ12" s="158"/>
      <c r="BR12" s="169"/>
      <c r="BS12" s="168"/>
      <c r="BT12" s="158"/>
      <c r="BU12" s="160"/>
      <c r="BV12" s="168"/>
      <c r="BW12" s="158"/>
      <c r="BX12" s="169"/>
      <c r="BY12" s="168"/>
      <c r="BZ12" s="158"/>
      <c r="CA12" s="160"/>
      <c r="CB12" s="168"/>
      <c r="CC12" s="158"/>
      <c r="CD12" s="169"/>
      <c r="CE12" s="168"/>
      <c r="CF12" s="158"/>
      <c r="CG12" s="169"/>
      <c r="CH12" s="168"/>
      <c r="CI12" s="158"/>
      <c r="CJ12" s="169"/>
      <c r="CK12" s="185"/>
      <c r="CL12" s="158"/>
      <c r="CM12" s="160"/>
      <c r="CN12" s="168"/>
      <c r="CO12" s="158"/>
      <c r="CP12" s="169"/>
      <c r="CQ12" s="284">
        <f>AC12+AX12+BA12+BD12+BG12+BJ12+BM12</f>
        <v>0</v>
      </c>
      <c r="CR12" s="157">
        <f>AD12+AY12+BB12+BE12+BH12+BK12+BN12</f>
        <v>0</v>
      </c>
      <c r="CS12" s="161">
        <f>AE12+AZ12+BC12+BF12+BI12+BL12+BO12</f>
        <v>0</v>
      </c>
    </row>
    <row r="13" spans="1:97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2"/>
      <c r="AR13" s="199"/>
      <c r="AS13" s="199"/>
      <c r="AT13" s="199"/>
      <c r="AU13" s="201"/>
      <c r="AV13" s="199"/>
      <c r="AW13" s="200"/>
      <c r="AX13" s="192">
        <f t="shared" si="30"/>
        <v>0</v>
      </c>
      <c r="AY13" s="193">
        <f t="shared" si="30"/>
        <v>0</v>
      </c>
      <c r="AZ13" s="194">
        <f t="shared" si="30"/>
        <v>0</v>
      </c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0"/>
      <c r="BM13" s="198"/>
      <c r="BN13" s="199"/>
      <c r="BO13" s="202"/>
      <c r="BP13" s="311"/>
      <c r="BQ13" s="202"/>
      <c r="BR13" s="200"/>
      <c r="BS13" s="311"/>
      <c r="BT13" s="202"/>
      <c r="BU13" s="202"/>
      <c r="BV13" s="311"/>
      <c r="BW13" s="202"/>
      <c r="BX13" s="200"/>
      <c r="BY13" s="311"/>
      <c r="BZ13" s="202"/>
      <c r="CA13" s="202"/>
      <c r="CB13" s="311"/>
      <c r="CC13" s="202"/>
      <c r="CD13" s="200"/>
      <c r="CE13" s="311"/>
      <c r="CF13" s="202"/>
      <c r="CG13" s="200"/>
      <c r="CH13" s="198">
        <f>BP13+BS13+BV13+BY13+CB13+CE13</f>
        <v>0</v>
      </c>
      <c r="CI13" s="198">
        <f>BQ13+BT13+BW13+BZ13+CC13+CF13</f>
        <v>0</v>
      </c>
      <c r="CJ13" s="198">
        <f>BR13+BU13+BX13+CA13+CD13+CG13</f>
        <v>0</v>
      </c>
      <c r="CK13" s="201"/>
      <c r="CL13" s="199"/>
      <c r="CM13" s="202"/>
      <c r="CN13" s="198"/>
      <c r="CO13" s="199"/>
      <c r="CP13" s="200"/>
      <c r="CQ13" s="283">
        <f>AC13+AX13+BA13+BD13+BG13+BJ13+BM13+CK13+CN13</f>
        <v>0</v>
      </c>
      <c r="CR13" s="283">
        <f>AD13+AY13+BB13+BE13+BH13+BK13+BN13+CL13+CO13</f>
        <v>0</v>
      </c>
      <c r="CS13" s="283">
        <f>AE13+AZ13+BC13+BF13+BI13+BL13+BO13+CM13</f>
        <v>0</v>
      </c>
    </row>
    <row r="14" spans="1:97" ht="14.25">
      <c r="A14" s="197" t="s">
        <v>222</v>
      </c>
      <c r="B14" s="187">
        <f>B15+B16+B17+B18+B24+B25+B26+B34</f>
        <v>374120.14</v>
      </c>
      <c r="C14" s="187">
        <f aca="true" t="shared" si="31" ref="C14:AE14">C15+C16+C17+C18+C24+C25+C26+C34</f>
        <v>0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24847</v>
      </c>
      <c r="I14" s="187">
        <f t="shared" si="31"/>
        <v>0</v>
      </c>
      <c r="J14" s="187">
        <f t="shared" si="31"/>
        <v>0</v>
      </c>
      <c r="K14" s="187">
        <f t="shared" si="31"/>
        <v>1300</v>
      </c>
      <c r="L14" s="187">
        <f t="shared" si="31"/>
        <v>0</v>
      </c>
      <c r="M14" s="187">
        <f t="shared" si="31"/>
        <v>0</v>
      </c>
      <c r="N14" s="187">
        <f t="shared" si="31"/>
        <v>30430</v>
      </c>
      <c r="O14" s="187">
        <f t="shared" si="31"/>
        <v>0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4400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0</v>
      </c>
      <c r="AA14" s="187">
        <f t="shared" si="31"/>
        <v>0</v>
      </c>
      <c r="AB14" s="187">
        <f t="shared" si="31"/>
        <v>0</v>
      </c>
      <c r="AC14" s="187">
        <f t="shared" si="31"/>
        <v>435097.14</v>
      </c>
      <c r="AD14" s="187">
        <f t="shared" si="31"/>
        <v>0</v>
      </c>
      <c r="AE14" s="187">
        <f t="shared" si="31"/>
        <v>0</v>
      </c>
      <c r="AF14" s="187">
        <f>AF15+AF16+AF17+AF18+AF24+AF25+AF26+AF34</f>
        <v>627559.51</v>
      </c>
      <c r="AG14" s="187">
        <f>AG15+AG16+AG17+AG18+AG24+AG25+AG26+AG34</f>
        <v>0</v>
      </c>
      <c r="AH14" s="189">
        <f>SUM(AH15:AH23)</f>
        <v>0</v>
      </c>
      <c r="AI14" s="187">
        <f>AI15+AI16+AI17+AI18+AI24+AI25+AI26+AI34</f>
        <v>47431.89</v>
      </c>
      <c r="AJ14" s="188">
        <f>SUM(AJ15:AJ23)</f>
        <v>0</v>
      </c>
      <c r="AK14" s="189">
        <f>SUM(AK15:AK23)</f>
        <v>0</v>
      </c>
      <c r="AL14" s="187">
        <f>AL15+AL16+AL17+AL18+AL24+AL25+AL26+AL34</f>
        <v>95294.81</v>
      </c>
      <c r="AM14" s="188">
        <f>SUM(AM15:AM23)</f>
        <v>0</v>
      </c>
      <c r="AN14" s="189">
        <f>SUM(AN15:AN23)</f>
        <v>0</v>
      </c>
      <c r="AO14" s="187">
        <f>SUM(AO15:AO23)+AO24+AO25+AO26+AO34</f>
        <v>20008.67</v>
      </c>
      <c r="AP14" s="187">
        <f>SUM(AP15:AP23)+AP24+AP25+AP26+AP34</f>
        <v>0</v>
      </c>
      <c r="AQ14" s="191">
        <f>SUM(AQ15:AQ23)</f>
        <v>0</v>
      </c>
      <c r="AR14" s="187">
        <f>SUM(AR15:AR23)+AR24+AR25+AR26+AR34</f>
        <v>0</v>
      </c>
      <c r="AS14" s="187">
        <f>SUM(AS15:AS23)+AS24+AS25+AS26+AS34</f>
        <v>0</v>
      </c>
      <c r="AT14" s="187">
        <f>SUM(AT15:AT23)+AT24+AT25+AT26+AT34</f>
        <v>0</v>
      </c>
      <c r="AU14" s="190">
        <f>SUM(AU15:AU23)+AU24+AU25+AU26+AU34</f>
        <v>0</v>
      </c>
      <c r="AV14" s="188">
        <f>AV15+AV16+AV17+AV18+AV24+AV25+AV26+AV34</f>
        <v>0</v>
      </c>
      <c r="AW14" s="189">
        <f>SUM(AW15:AW23)</f>
        <v>0</v>
      </c>
      <c r="AX14" s="192">
        <f aca="true" t="shared" si="32" ref="AX14:AZ15">AF14+AI14+AL14+AO14+AU14+AR14</f>
        <v>790294.88</v>
      </c>
      <c r="AY14" s="192">
        <f t="shared" si="32"/>
        <v>0</v>
      </c>
      <c r="AZ14" s="192">
        <f t="shared" si="32"/>
        <v>0</v>
      </c>
      <c r="BA14" s="187">
        <f>BA15+BA16+BA17+BA18+BA24+BA25+BA26+BA34</f>
        <v>0</v>
      </c>
      <c r="BB14" s="187">
        <f aca="true" t="shared" si="33" ref="BB14:CS14">BB15+BB16+BB17+BB18+BB24+BB25+BB26+BB34</f>
        <v>0</v>
      </c>
      <c r="BC14" s="187">
        <f t="shared" si="33"/>
        <v>0</v>
      </c>
      <c r="BD14" s="187">
        <f t="shared" si="33"/>
        <v>14100</v>
      </c>
      <c r="BE14" s="187">
        <f t="shared" si="33"/>
        <v>0</v>
      </c>
      <c r="BF14" s="187">
        <f t="shared" si="33"/>
        <v>0</v>
      </c>
      <c r="BG14" s="187">
        <f t="shared" si="33"/>
        <v>1270</v>
      </c>
      <c r="BH14" s="187">
        <f t="shared" si="33"/>
        <v>0</v>
      </c>
      <c r="BI14" s="187">
        <f t="shared" si="33"/>
        <v>0</v>
      </c>
      <c r="BJ14" s="187">
        <f t="shared" si="33"/>
        <v>1000.62</v>
      </c>
      <c r="BK14" s="187">
        <f t="shared" si="33"/>
        <v>0</v>
      </c>
      <c r="BL14" s="187">
        <f t="shared" si="33"/>
        <v>0</v>
      </c>
      <c r="BM14" s="187">
        <f t="shared" si="33"/>
        <v>0</v>
      </c>
      <c r="BN14" s="187">
        <f t="shared" si="33"/>
        <v>0</v>
      </c>
      <c r="BO14" s="307">
        <f t="shared" si="33"/>
        <v>0</v>
      </c>
      <c r="BP14" s="307">
        <f aca="true" t="shared" si="34" ref="BP14:CJ14">BP15+BP16+BP17+BP18+BP24+BP25+BP26+BP34</f>
        <v>1500</v>
      </c>
      <c r="BQ14" s="307">
        <f t="shared" si="34"/>
        <v>0</v>
      </c>
      <c r="BR14" s="300">
        <f t="shared" si="34"/>
        <v>0</v>
      </c>
      <c r="BS14" s="307">
        <f t="shared" si="34"/>
        <v>0</v>
      </c>
      <c r="BT14" s="307">
        <f t="shared" si="34"/>
        <v>0</v>
      </c>
      <c r="BU14" s="307">
        <f t="shared" si="34"/>
        <v>0</v>
      </c>
      <c r="BV14" s="307">
        <f t="shared" si="34"/>
        <v>495</v>
      </c>
      <c r="BW14" s="307">
        <f t="shared" si="34"/>
        <v>0</v>
      </c>
      <c r="BX14" s="300">
        <f t="shared" si="34"/>
        <v>0</v>
      </c>
      <c r="BY14" s="307">
        <f t="shared" si="34"/>
        <v>12538.52</v>
      </c>
      <c r="BZ14" s="307">
        <f t="shared" si="34"/>
        <v>0</v>
      </c>
      <c r="CA14" s="307">
        <f t="shared" si="34"/>
        <v>0</v>
      </c>
      <c r="CB14" s="307">
        <f t="shared" si="34"/>
        <v>0</v>
      </c>
      <c r="CC14" s="307">
        <f t="shared" si="34"/>
        <v>0</v>
      </c>
      <c r="CD14" s="300">
        <f t="shared" si="34"/>
        <v>0</v>
      </c>
      <c r="CE14" s="307">
        <f t="shared" si="34"/>
        <v>0</v>
      </c>
      <c r="CF14" s="307">
        <f t="shared" si="34"/>
        <v>0</v>
      </c>
      <c r="CG14" s="300">
        <f t="shared" si="34"/>
        <v>0</v>
      </c>
      <c r="CH14" s="307">
        <f t="shared" si="34"/>
        <v>14533.52</v>
      </c>
      <c r="CI14" s="307">
        <f t="shared" si="34"/>
        <v>0</v>
      </c>
      <c r="CJ14" s="300">
        <f t="shared" si="34"/>
        <v>0</v>
      </c>
      <c r="CK14" s="190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0</v>
      </c>
      <c r="CO14" s="187">
        <f t="shared" si="33"/>
        <v>0</v>
      </c>
      <c r="CP14" s="187">
        <f t="shared" si="33"/>
        <v>0</v>
      </c>
      <c r="CQ14" s="187">
        <f t="shared" si="33"/>
        <v>1256296.16</v>
      </c>
      <c r="CR14" s="187">
        <f t="shared" si="33"/>
        <v>0</v>
      </c>
      <c r="CS14" s="187">
        <f t="shared" si="33"/>
        <v>0</v>
      </c>
    </row>
    <row r="15" spans="1:97" ht="15">
      <c r="A15" s="186" t="s">
        <v>320</v>
      </c>
      <c r="B15" s="168">
        <v>299216.94</v>
      </c>
      <c r="C15" s="158"/>
      <c r="D15" s="169"/>
      <c r="E15" s="168"/>
      <c r="F15" s="158"/>
      <c r="G15" s="169"/>
      <c r="H15" s="168">
        <v>24847</v>
      </c>
      <c r="I15" s="158"/>
      <c r="J15" s="169"/>
      <c r="K15" s="168">
        <v>1300</v>
      </c>
      <c r="L15" s="158"/>
      <c r="M15" s="169"/>
      <c r="N15" s="168">
        <v>30070</v>
      </c>
      <c r="O15" s="158"/>
      <c r="P15" s="169"/>
      <c r="Q15" s="185"/>
      <c r="R15" s="158"/>
      <c r="S15" s="160"/>
      <c r="T15" s="168">
        <v>4400</v>
      </c>
      <c r="U15" s="158"/>
      <c r="V15" s="169"/>
      <c r="W15" s="168"/>
      <c r="X15" s="158"/>
      <c r="Y15" s="169"/>
      <c r="Z15" s="168"/>
      <c r="AA15" s="158"/>
      <c r="AB15" s="169"/>
      <c r="AC15" s="174">
        <f t="shared" si="7"/>
        <v>359833.94</v>
      </c>
      <c r="AD15" s="156">
        <f t="shared" si="8"/>
        <v>0</v>
      </c>
      <c r="AE15" s="175">
        <f t="shared" si="9"/>
        <v>0</v>
      </c>
      <c r="AF15" s="168">
        <v>609827.23</v>
      </c>
      <c r="AG15" s="158"/>
      <c r="AH15" s="169"/>
      <c r="AI15" s="168">
        <v>46491.89</v>
      </c>
      <c r="AJ15" s="158"/>
      <c r="AK15" s="169"/>
      <c r="AL15" s="168">
        <v>95056.31</v>
      </c>
      <c r="AM15" s="158"/>
      <c r="AN15" s="169"/>
      <c r="AO15" s="168">
        <v>19992.37</v>
      </c>
      <c r="AP15" s="158"/>
      <c r="AQ15" s="160"/>
      <c r="AR15" s="158"/>
      <c r="AS15" s="158"/>
      <c r="AT15" s="158"/>
      <c r="AU15" s="185"/>
      <c r="AV15" s="158"/>
      <c r="AW15" s="169"/>
      <c r="AX15" s="174">
        <f t="shared" si="32"/>
        <v>771367.7999999999</v>
      </c>
      <c r="AY15" s="174">
        <f t="shared" si="32"/>
        <v>0</v>
      </c>
      <c r="AZ15" s="174">
        <f t="shared" si="32"/>
        <v>0</v>
      </c>
      <c r="BA15" s="168"/>
      <c r="BB15" s="158"/>
      <c r="BC15" s="169"/>
      <c r="BD15" s="168">
        <v>14100</v>
      </c>
      <c r="BE15" s="158"/>
      <c r="BF15" s="169"/>
      <c r="BG15" s="168">
        <v>1270</v>
      </c>
      <c r="BH15" s="158"/>
      <c r="BI15" s="169"/>
      <c r="BJ15" s="168">
        <v>1000.62</v>
      </c>
      <c r="BK15" s="158"/>
      <c r="BL15" s="169"/>
      <c r="BM15" s="168"/>
      <c r="BN15" s="158"/>
      <c r="BO15" s="160"/>
      <c r="BP15" s="168"/>
      <c r="BQ15" s="158"/>
      <c r="BR15" s="169"/>
      <c r="BS15" s="168"/>
      <c r="BT15" s="158"/>
      <c r="BU15" s="160"/>
      <c r="BV15" s="168">
        <v>495</v>
      </c>
      <c r="BW15" s="158"/>
      <c r="BX15" s="169"/>
      <c r="BY15" s="168">
        <v>12538.52</v>
      </c>
      <c r="BZ15" s="158"/>
      <c r="CA15" s="160"/>
      <c r="CB15" s="168"/>
      <c r="CC15" s="158"/>
      <c r="CD15" s="169"/>
      <c r="CE15" s="168"/>
      <c r="CF15" s="158"/>
      <c r="CG15" s="169"/>
      <c r="CH15" s="168">
        <f>BP15+BS15+BV15+BY15+CB15+CE15</f>
        <v>13033.52</v>
      </c>
      <c r="CI15" s="168">
        <f aca="true" t="shared" si="35" ref="CI15:CJ24">BQ15+BT15+BW15+BZ15+CC15+CF15</f>
        <v>0</v>
      </c>
      <c r="CJ15" s="316">
        <f t="shared" si="35"/>
        <v>0</v>
      </c>
      <c r="CK15" s="185"/>
      <c r="CL15" s="158"/>
      <c r="CM15" s="160"/>
      <c r="CN15" s="168"/>
      <c r="CO15" s="158"/>
      <c r="CP15" s="169"/>
      <c r="CQ15" s="284">
        <f aca="true" t="shared" si="36" ref="CQ15:CQ24">AC15+AX15+BA15+BD15+BG15+BJ15+BM15+CK15+CN15+CH15</f>
        <v>1160605.8800000001</v>
      </c>
      <c r="CR15" s="284">
        <f aca="true" t="shared" si="37" ref="CR15:CR24">AD15+AY15+BB15+BE15+BH15+BK15+BN15+CL15+CO15</f>
        <v>0</v>
      </c>
      <c r="CS15" s="284">
        <f aca="true" t="shared" si="38" ref="CS15:CS24">AE15+AZ15+BC15+BF15+BI15+BL15+BO15+CM15</f>
        <v>0</v>
      </c>
    </row>
    <row r="16" spans="1:97" ht="15">
      <c r="A16" s="186" t="s">
        <v>321</v>
      </c>
      <c r="B16" s="168">
        <v>245.62</v>
      </c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245.62</v>
      </c>
      <c r="AD16" s="156">
        <f t="shared" si="8"/>
        <v>0</v>
      </c>
      <c r="AE16" s="175"/>
      <c r="AF16" s="168">
        <v>1554.35</v>
      </c>
      <c r="AG16" s="158"/>
      <c r="AH16" s="169"/>
      <c r="AI16" s="168"/>
      <c r="AJ16" s="158"/>
      <c r="AK16" s="169"/>
      <c r="AL16" s="168">
        <v>238.5</v>
      </c>
      <c r="AM16" s="158"/>
      <c r="AN16" s="169"/>
      <c r="AO16" s="168"/>
      <c r="AP16" s="158"/>
      <c r="AQ16" s="160"/>
      <c r="AR16" s="158"/>
      <c r="AS16" s="158"/>
      <c r="AT16" s="158"/>
      <c r="AU16" s="185"/>
      <c r="AV16" s="158"/>
      <c r="AW16" s="169"/>
      <c r="AX16" s="174">
        <f aca="true" t="shared" si="39" ref="AX16:AX25">AF16+AI16+AL16+AO16+AU16+AR16</f>
        <v>1792.85</v>
      </c>
      <c r="AY16" s="174">
        <f aca="true" t="shared" si="40" ref="AY16:AY25">AG16+AJ16+AM16+AP16+AV16+AS16</f>
        <v>0</v>
      </c>
      <c r="AZ16" s="174">
        <f aca="true" t="shared" si="41" ref="AZ16:AZ25">AH16+AK16+AN16+AQ16+AW16+AT16</f>
        <v>0</v>
      </c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9"/>
      <c r="BM16" s="168"/>
      <c r="BN16" s="158"/>
      <c r="BO16" s="160"/>
      <c r="BP16" s="168"/>
      <c r="BQ16" s="158"/>
      <c r="BR16" s="169"/>
      <c r="BS16" s="168"/>
      <c r="BT16" s="158"/>
      <c r="BU16" s="160"/>
      <c r="BV16" s="168"/>
      <c r="BW16" s="158"/>
      <c r="BX16" s="169"/>
      <c r="BY16" s="168"/>
      <c r="BZ16" s="158"/>
      <c r="CA16" s="160"/>
      <c r="CB16" s="168"/>
      <c r="CC16" s="158"/>
      <c r="CD16" s="169"/>
      <c r="CE16" s="168"/>
      <c r="CF16" s="158"/>
      <c r="CG16" s="169"/>
      <c r="CH16" s="168">
        <f aca="true" t="shared" si="42" ref="CH16:CH24">BP16+BS16+BV16+BY16+CB16+CE16</f>
        <v>0</v>
      </c>
      <c r="CI16" s="168">
        <f t="shared" si="35"/>
        <v>0</v>
      </c>
      <c r="CJ16" s="316">
        <f t="shared" si="35"/>
        <v>0</v>
      </c>
      <c r="CK16" s="185"/>
      <c r="CL16" s="158"/>
      <c r="CM16" s="160"/>
      <c r="CN16" s="168"/>
      <c r="CO16" s="158"/>
      <c r="CP16" s="169"/>
      <c r="CQ16" s="284">
        <f t="shared" si="36"/>
        <v>2038.4699999999998</v>
      </c>
      <c r="CR16" s="284">
        <f t="shared" si="37"/>
        <v>0</v>
      </c>
      <c r="CS16" s="284">
        <f t="shared" si="38"/>
        <v>0</v>
      </c>
    </row>
    <row r="17" spans="1:97" ht="15">
      <c r="A17" s="186" t="s">
        <v>322</v>
      </c>
      <c r="B17" s="168">
        <v>64958.4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64958.4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0"/>
      <c r="AR17" s="158"/>
      <c r="AS17" s="158"/>
      <c r="AT17" s="158"/>
      <c r="AU17" s="185"/>
      <c r="AV17" s="158"/>
      <c r="AW17" s="169"/>
      <c r="AX17" s="174">
        <f t="shared" si="39"/>
        <v>0</v>
      </c>
      <c r="AY17" s="174">
        <f t="shared" si="40"/>
        <v>0</v>
      </c>
      <c r="AZ17" s="174">
        <f t="shared" si="41"/>
        <v>0</v>
      </c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9"/>
      <c r="BM17" s="168"/>
      <c r="BN17" s="158"/>
      <c r="BO17" s="160"/>
      <c r="BP17" s="168"/>
      <c r="BQ17" s="158"/>
      <c r="BR17" s="169"/>
      <c r="BS17" s="168"/>
      <c r="BT17" s="158"/>
      <c r="BU17" s="160"/>
      <c r="BV17" s="168"/>
      <c r="BW17" s="158"/>
      <c r="BX17" s="169"/>
      <c r="BY17" s="168"/>
      <c r="BZ17" s="158"/>
      <c r="CA17" s="160"/>
      <c r="CB17" s="168"/>
      <c r="CC17" s="158"/>
      <c r="CD17" s="169"/>
      <c r="CE17" s="168"/>
      <c r="CF17" s="158"/>
      <c r="CG17" s="169"/>
      <c r="CH17" s="168">
        <f t="shared" si="42"/>
        <v>0</v>
      </c>
      <c r="CI17" s="168">
        <f t="shared" si="35"/>
        <v>0</v>
      </c>
      <c r="CJ17" s="316">
        <f t="shared" si="35"/>
        <v>0</v>
      </c>
      <c r="CK17" s="185"/>
      <c r="CL17" s="158"/>
      <c r="CM17" s="160"/>
      <c r="CN17" s="168"/>
      <c r="CO17" s="158"/>
      <c r="CP17" s="169"/>
      <c r="CQ17" s="284">
        <f t="shared" si="36"/>
        <v>64958.4</v>
      </c>
      <c r="CR17" s="284">
        <f t="shared" si="37"/>
        <v>0</v>
      </c>
      <c r="CS17" s="284">
        <f t="shared" si="38"/>
        <v>0</v>
      </c>
    </row>
    <row r="18" spans="1:97" ht="15">
      <c r="A18" s="186" t="s">
        <v>323</v>
      </c>
      <c r="B18" s="168">
        <v>6899.18</v>
      </c>
      <c r="C18" s="158"/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/>
      <c r="AA18" s="158"/>
      <c r="AB18" s="169"/>
      <c r="AC18" s="174">
        <f t="shared" si="7"/>
        <v>6899.18</v>
      </c>
      <c r="AD18" s="156">
        <f t="shared" si="8"/>
        <v>0</v>
      </c>
      <c r="AE18" s="175">
        <f t="shared" si="9"/>
        <v>0</v>
      </c>
      <c r="AF18" s="168">
        <v>16177.93</v>
      </c>
      <c r="AG18" s="158"/>
      <c r="AH18" s="169"/>
      <c r="AI18" s="168"/>
      <c r="AJ18" s="158"/>
      <c r="AK18" s="169"/>
      <c r="AL18" s="168"/>
      <c r="AM18" s="158"/>
      <c r="AN18" s="169"/>
      <c r="AO18" s="168">
        <v>16.3</v>
      </c>
      <c r="AP18" s="158"/>
      <c r="AQ18" s="160"/>
      <c r="AR18" s="158"/>
      <c r="AS18" s="158"/>
      <c r="AT18" s="158"/>
      <c r="AU18" s="185"/>
      <c r="AV18" s="158"/>
      <c r="AW18" s="169"/>
      <c r="AX18" s="174">
        <f t="shared" si="39"/>
        <v>16194.23</v>
      </c>
      <c r="AY18" s="174">
        <f t="shared" si="40"/>
        <v>0</v>
      </c>
      <c r="AZ18" s="174">
        <f t="shared" si="41"/>
        <v>0</v>
      </c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9"/>
      <c r="BM18" s="168"/>
      <c r="BN18" s="158"/>
      <c r="BO18" s="160"/>
      <c r="BP18" s="168">
        <v>1500</v>
      </c>
      <c r="BQ18" s="158"/>
      <c r="BR18" s="169"/>
      <c r="BS18" s="168"/>
      <c r="BT18" s="158"/>
      <c r="BU18" s="160"/>
      <c r="BV18" s="168"/>
      <c r="BW18" s="158"/>
      <c r="BX18" s="169"/>
      <c r="BY18" s="168"/>
      <c r="BZ18" s="158"/>
      <c r="CA18" s="160"/>
      <c r="CB18" s="168"/>
      <c r="CC18" s="158"/>
      <c r="CD18" s="169"/>
      <c r="CE18" s="168"/>
      <c r="CF18" s="158"/>
      <c r="CG18" s="169"/>
      <c r="CH18" s="168">
        <f t="shared" si="42"/>
        <v>1500</v>
      </c>
      <c r="CI18" s="168">
        <f t="shared" si="35"/>
        <v>0</v>
      </c>
      <c r="CJ18" s="316">
        <f t="shared" si="35"/>
        <v>0</v>
      </c>
      <c r="CK18" s="185"/>
      <c r="CL18" s="158"/>
      <c r="CM18" s="160"/>
      <c r="CN18" s="168"/>
      <c r="CO18" s="158"/>
      <c r="CP18" s="169"/>
      <c r="CQ18" s="284">
        <f t="shared" si="36"/>
        <v>24593.41</v>
      </c>
      <c r="CR18" s="284">
        <f t="shared" si="37"/>
        <v>0</v>
      </c>
      <c r="CS18" s="284">
        <f t="shared" si="38"/>
        <v>0</v>
      </c>
    </row>
    <row r="19" spans="1:97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0"/>
      <c r="AR19" s="158"/>
      <c r="AS19" s="158"/>
      <c r="AT19" s="158"/>
      <c r="AU19" s="185"/>
      <c r="AV19" s="158"/>
      <c r="AW19" s="169"/>
      <c r="AX19" s="174">
        <f t="shared" si="39"/>
        <v>0</v>
      </c>
      <c r="AY19" s="174">
        <f t="shared" si="40"/>
        <v>0</v>
      </c>
      <c r="AZ19" s="174">
        <f t="shared" si="41"/>
        <v>0</v>
      </c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9"/>
      <c r="BM19" s="168"/>
      <c r="BN19" s="158"/>
      <c r="BO19" s="160"/>
      <c r="BP19" s="168"/>
      <c r="BQ19" s="158"/>
      <c r="BR19" s="169"/>
      <c r="BS19" s="168"/>
      <c r="BT19" s="158"/>
      <c r="BU19" s="160"/>
      <c r="BV19" s="168"/>
      <c r="BW19" s="158"/>
      <c r="BX19" s="169"/>
      <c r="BY19" s="168"/>
      <c r="BZ19" s="158"/>
      <c r="CA19" s="160"/>
      <c r="CB19" s="168"/>
      <c r="CC19" s="158"/>
      <c r="CD19" s="169"/>
      <c r="CE19" s="168"/>
      <c r="CF19" s="158"/>
      <c r="CG19" s="169"/>
      <c r="CH19" s="168">
        <f t="shared" si="42"/>
        <v>0</v>
      </c>
      <c r="CI19" s="168">
        <f t="shared" si="35"/>
        <v>0</v>
      </c>
      <c r="CJ19" s="316">
        <f t="shared" si="35"/>
        <v>0</v>
      </c>
      <c r="CK19" s="185"/>
      <c r="CL19" s="158"/>
      <c r="CM19" s="160"/>
      <c r="CN19" s="168"/>
      <c r="CO19" s="158"/>
      <c r="CP19" s="169"/>
      <c r="CQ19" s="284">
        <f t="shared" si="36"/>
        <v>0</v>
      </c>
      <c r="CR19" s="284">
        <f t="shared" si="37"/>
        <v>0</v>
      </c>
      <c r="CS19" s="284">
        <f t="shared" si="38"/>
        <v>0</v>
      </c>
    </row>
    <row r="20" spans="1:97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0"/>
      <c r="AR20" s="158"/>
      <c r="AS20" s="158"/>
      <c r="AT20" s="158"/>
      <c r="AU20" s="185"/>
      <c r="AV20" s="158"/>
      <c r="AW20" s="169"/>
      <c r="AX20" s="174">
        <f t="shared" si="39"/>
        <v>0</v>
      </c>
      <c r="AY20" s="174">
        <f t="shared" si="40"/>
        <v>0</v>
      </c>
      <c r="AZ20" s="174">
        <f t="shared" si="41"/>
        <v>0</v>
      </c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9"/>
      <c r="BM20" s="168"/>
      <c r="BN20" s="158"/>
      <c r="BO20" s="160"/>
      <c r="BP20" s="168"/>
      <c r="BQ20" s="158"/>
      <c r="BR20" s="169"/>
      <c r="BS20" s="168"/>
      <c r="BT20" s="158"/>
      <c r="BU20" s="160"/>
      <c r="BV20" s="168"/>
      <c r="BW20" s="158"/>
      <c r="BX20" s="169"/>
      <c r="BY20" s="168"/>
      <c r="BZ20" s="158"/>
      <c r="CA20" s="160"/>
      <c r="CB20" s="168"/>
      <c r="CC20" s="158"/>
      <c r="CD20" s="169"/>
      <c r="CE20" s="168"/>
      <c r="CF20" s="158"/>
      <c r="CG20" s="169"/>
      <c r="CH20" s="168">
        <f t="shared" si="42"/>
        <v>0</v>
      </c>
      <c r="CI20" s="168">
        <f t="shared" si="35"/>
        <v>0</v>
      </c>
      <c r="CJ20" s="316">
        <f t="shared" si="35"/>
        <v>0</v>
      </c>
      <c r="CK20" s="185"/>
      <c r="CL20" s="158"/>
      <c r="CM20" s="160"/>
      <c r="CN20" s="168"/>
      <c r="CO20" s="158"/>
      <c r="CP20" s="169"/>
      <c r="CQ20" s="284">
        <f t="shared" si="36"/>
        <v>0</v>
      </c>
      <c r="CR20" s="284">
        <f t="shared" si="37"/>
        <v>0</v>
      </c>
      <c r="CS20" s="284">
        <f t="shared" si="38"/>
        <v>0</v>
      </c>
    </row>
    <row r="21" spans="1:97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0"/>
      <c r="AR21" s="158"/>
      <c r="AS21" s="158"/>
      <c r="AT21" s="158"/>
      <c r="AU21" s="185"/>
      <c r="AV21" s="158"/>
      <c r="AW21" s="169"/>
      <c r="AX21" s="174">
        <f t="shared" si="39"/>
        <v>0</v>
      </c>
      <c r="AY21" s="174">
        <f t="shared" si="40"/>
        <v>0</v>
      </c>
      <c r="AZ21" s="174">
        <f t="shared" si="41"/>
        <v>0</v>
      </c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9"/>
      <c r="BM21" s="168"/>
      <c r="BN21" s="158"/>
      <c r="BO21" s="160"/>
      <c r="BP21" s="168"/>
      <c r="BQ21" s="158"/>
      <c r="BR21" s="169"/>
      <c r="BS21" s="168"/>
      <c r="BT21" s="158"/>
      <c r="BU21" s="160"/>
      <c r="BV21" s="168"/>
      <c r="BW21" s="158"/>
      <c r="BX21" s="169"/>
      <c r="BY21" s="168"/>
      <c r="BZ21" s="158"/>
      <c r="CA21" s="160"/>
      <c r="CB21" s="168"/>
      <c r="CC21" s="158"/>
      <c r="CD21" s="169"/>
      <c r="CE21" s="168"/>
      <c r="CF21" s="158"/>
      <c r="CG21" s="169"/>
      <c r="CH21" s="168">
        <f t="shared" si="42"/>
        <v>0</v>
      </c>
      <c r="CI21" s="168">
        <f t="shared" si="35"/>
        <v>0</v>
      </c>
      <c r="CJ21" s="316">
        <f t="shared" si="35"/>
        <v>0</v>
      </c>
      <c r="CK21" s="185"/>
      <c r="CL21" s="158"/>
      <c r="CM21" s="160"/>
      <c r="CN21" s="168"/>
      <c r="CO21" s="158"/>
      <c r="CP21" s="169"/>
      <c r="CQ21" s="284">
        <f t="shared" si="36"/>
        <v>0</v>
      </c>
      <c r="CR21" s="284">
        <f t="shared" si="37"/>
        <v>0</v>
      </c>
      <c r="CS21" s="284">
        <f t="shared" si="38"/>
        <v>0</v>
      </c>
    </row>
    <row r="22" spans="1:97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0"/>
      <c r="AR22" s="158"/>
      <c r="AS22" s="158"/>
      <c r="AT22" s="158"/>
      <c r="AU22" s="185"/>
      <c r="AV22" s="158"/>
      <c r="AW22" s="169"/>
      <c r="AX22" s="174">
        <f t="shared" si="39"/>
        <v>0</v>
      </c>
      <c r="AY22" s="174">
        <f t="shared" si="40"/>
        <v>0</v>
      </c>
      <c r="AZ22" s="174">
        <f t="shared" si="41"/>
        <v>0</v>
      </c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9"/>
      <c r="BM22" s="168"/>
      <c r="BN22" s="158"/>
      <c r="BO22" s="160"/>
      <c r="BP22" s="168"/>
      <c r="BQ22" s="158"/>
      <c r="BR22" s="169"/>
      <c r="BS22" s="168"/>
      <c r="BT22" s="158"/>
      <c r="BU22" s="160"/>
      <c r="BV22" s="168"/>
      <c r="BW22" s="158"/>
      <c r="BX22" s="169"/>
      <c r="BY22" s="168"/>
      <c r="BZ22" s="158"/>
      <c r="CA22" s="160"/>
      <c r="CB22" s="168"/>
      <c r="CC22" s="158"/>
      <c r="CD22" s="169"/>
      <c r="CE22" s="168"/>
      <c r="CF22" s="158"/>
      <c r="CG22" s="169"/>
      <c r="CH22" s="168">
        <f t="shared" si="42"/>
        <v>0</v>
      </c>
      <c r="CI22" s="168">
        <f t="shared" si="35"/>
        <v>0</v>
      </c>
      <c r="CJ22" s="316">
        <f t="shared" si="35"/>
        <v>0</v>
      </c>
      <c r="CK22" s="185"/>
      <c r="CL22" s="158"/>
      <c r="CM22" s="160"/>
      <c r="CN22" s="168"/>
      <c r="CO22" s="158"/>
      <c r="CP22" s="169"/>
      <c r="CQ22" s="284">
        <f t="shared" si="36"/>
        <v>0</v>
      </c>
      <c r="CR22" s="284">
        <f t="shared" si="37"/>
        <v>0</v>
      </c>
      <c r="CS22" s="284">
        <f t="shared" si="38"/>
        <v>0</v>
      </c>
    </row>
    <row r="23" spans="1:97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0"/>
      <c r="AR23" s="158"/>
      <c r="AS23" s="158"/>
      <c r="AT23" s="158"/>
      <c r="AU23" s="185"/>
      <c r="AV23" s="158"/>
      <c r="AW23" s="169"/>
      <c r="AX23" s="174">
        <f t="shared" si="39"/>
        <v>0</v>
      </c>
      <c r="AY23" s="174">
        <f t="shared" si="40"/>
        <v>0</v>
      </c>
      <c r="AZ23" s="174">
        <f t="shared" si="41"/>
        <v>0</v>
      </c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9"/>
      <c r="BM23" s="168"/>
      <c r="BN23" s="158"/>
      <c r="BO23" s="160"/>
      <c r="BP23" s="168"/>
      <c r="BQ23" s="158"/>
      <c r="BR23" s="169"/>
      <c r="BS23" s="168"/>
      <c r="BT23" s="158"/>
      <c r="BU23" s="160"/>
      <c r="BV23" s="168"/>
      <c r="BW23" s="158"/>
      <c r="BX23" s="169"/>
      <c r="BY23" s="168"/>
      <c r="BZ23" s="158"/>
      <c r="CA23" s="160"/>
      <c r="CB23" s="168"/>
      <c r="CC23" s="158"/>
      <c r="CD23" s="169"/>
      <c r="CE23" s="168"/>
      <c r="CF23" s="158"/>
      <c r="CG23" s="169"/>
      <c r="CH23" s="168">
        <f t="shared" si="42"/>
        <v>0</v>
      </c>
      <c r="CI23" s="168">
        <f t="shared" si="35"/>
        <v>0</v>
      </c>
      <c r="CJ23" s="316">
        <f t="shared" si="35"/>
        <v>0</v>
      </c>
      <c r="CK23" s="185"/>
      <c r="CL23" s="158"/>
      <c r="CM23" s="160"/>
      <c r="CN23" s="168"/>
      <c r="CO23" s="158"/>
      <c r="CP23" s="169"/>
      <c r="CQ23" s="284">
        <f t="shared" si="36"/>
        <v>0</v>
      </c>
      <c r="CR23" s="284">
        <f t="shared" si="37"/>
        <v>0</v>
      </c>
      <c r="CS23" s="284">
        <f t="shared" si="38"/>
        <v>0</v>
      </c>
    </row>
    <row r="24" spans="1:97" ht="15">
      <c r="A24" s="197" t="s">
        <v>324</v>
      </c>
      <c r="B24" s="198"/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360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360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2"/>
      <c r="AR24" s="199"/>
      <c r="AS24" s="199"/>
      <c r="AT24" s="199"/>
      <c r="AU24" s="201"/>
      <c r="AV24" s="199"/>
      <c r="AW24" s="200"/>
      <c r="AX24" s="174">
        <f t="shared" si="39"/>
        <v>0</v>
      </c>
      <c r="AY24" s="174">
        <f t="shared" si="40"/>
        <v>0</v>
      </c>
      <c r="AZ24" s="174">
        <f t="shared" si="41"/>
        <v>0</v>
      </c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0"/>
      <c r="BM24" s="198"/>
      <c r="BN24" s="199"/>
      <c r="BO24" s="202"/>
      <c r="BP24" s="198"/>
      <c r="BQ24" s="199"/>
      <c r="BR24" s="200"/>
      <c r="BS24" s="198"/>
      <c r="BT24" s="199"/>
      <c r="BU24" s="202"/>
      <c r="BV24" s="198"/>
      <c r="BW24" s="199"/>
      <c r="BX24" s="200"/>
      <c r="BY24" s="198"/>
      <c r="BZ24" s="199"/>
      <c r="CA24" s="202"/>
      <c r="CB24" s="198"/>
      <c r="CC24" s="199"/>
      <c r="CD24" s="200"/>
      <c r="CE24" s="198"/>
      <c r="CF24" s="199"/>
      <c r="CG24" s="200"/>
      <c r="CH24" s="168">
        <f t="shared" si="42"/>
        <v>0</v>
      </c>
      <c r="CI24" s="168">
        <f t="shared" si="35"/>
        <v>0</v>
      </c>
      <c r="CJ24" s="316">
        <f t="shared" si="35"/>
        <v>0</v>
      </c>
      <c r="CK24" s="201"/>
      <c r="CL24" s="199"/>
      <c r="CM24" s="202"/>
      <c r="CN24" s="198"/>
      <c r="CO24" s="199"/>
      <c r="CP24" s="200"/>
      <c r="CQ24" s="284">
        <f t="shared" si="36"/>
        <v>360</v>
      </c>
      <c r="CR24" s="283">
        <f t="shared" si="37"/>
        <v>0</v>
      </c>
      <c r="CS24" s="283">
        <f t="shared" si="38"/>
        <v>0</v>
      </c>
    </row>
    <row r="25" spans="1:97" ht="15">
      <c r="A25" s="186" t="s">
        <v>326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0"/>
      <c r="AR25" s="158"/>
      <c r="AS25" s="158"/>
      <c r="AT25" s="158"/>
      <c r="AU25" s="185"/>
      <c r="AV25" s="158"/>
      <c r="AW25" s="169"/>
      <c r="AX25" s="174">
        <f t="shared" si="39"/>
        <v>0</v>
      </c>
      <c r="AY25" s="174">
        <f t="shared" si="40"/>
        <v>0</v>
      </c>
      <c r="AZ25" s="174">
        <f t="shared" si="41"/>
        <v>0</v>
      </c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9"/>
      <c r="BM25" s="168"/>
      <c r="BN25" s="158"/>
      <c r="BO25" s="160"/>
      <c r="BP25" s="168"/>
      <c r="BQ25" s="158"/>
      <c r="BR25" s="169"/>
      <c r="BS25" s="168"/>
      <c r="BT25" s="158"/>
      <c r="BU25" s="160"/>
      <c r="BV25" s="168"/>
      <c r="BW25" s="158"/>
      <c r="BX25" s="169"/>
      <c r="BY25" s="168"/>
      <c r="BZ25" s="158"/>
      <c r="CA25" s="160"/>
      <c r="CB25" s="168"/>
      <c r="CC25" s="158"/>
      <c r="CD25" s="169"/>
      <c r="CE25" s="168"/>
      <c r="CF25" s="158"/>
      <c r="CG25" s="169"/>
      <c r="CH25" s="168"/>
      <c r="CI25" s="158"/>
      <c r="CJ25" s="169"/>
      <c r="CK25" s="185"/>
      <c r="CL25" s="158"/>
      <c r="CM25" s="160"/>
      <c r="CN25" s="168"/>
      <c r="CO25" s="158"/>
      <c r="CP25" s="169"/>
      <c r="CQ25" s="284">
        <f>AC25+AX25+BA25+BD25+BG25+BJ25+BM25</f>
        <v>0</v>
      </c>
      <c r="CR25" s="157">
        <f>AD25+AY25+BB25+BE25+BH25+BK25+BN25</f>
        <v>0</v>
      </c>
      <c r="CS25" s="161">
        <f>AE25+AZ25+BC25+BF25+BI25+BL25+BO25</f>
        <v>0</v>
      </c>
    </row>
    <row r="26" spans="1:97" ht="14.25">
      <c r="A26" s="197" t="s">
        <v>327</v>
      </c>
      <c r="B26" s="187">
        <f>B27+B28+B29+B30+B32</f>
        <v>0</v>
      </c>
      <c r="C26" s="187">
        <f aca="true" t="shared" si="43" ref="C26:AB26">C27+C28+C29+C30+C32</f>
        <v>0</v>
      </c>
      <c r="D26" s="187">
        <f t="shared" si="43"/>
        <v>0</v>
      </c>
      <c r="E26" s="187">
        <f t="shared" si="43"/>
        <v>0</v>
      </c>
      <c r="F26" s="187">
        <f t="shared" si="43"/>
        <v>0</v>
      </c>
      <c r="G26" s="187">
        <f t="shared" si="43"/>
        <v>0</v>
      </c>
      <c r="H26" s="187">
        <f t="shared" si="43"/>
        <v>0</v>
      </c>
      <c r="I26" s="187">
        <f t="shared" si="43"/>
        <v>0</v>
      </c>
      <c r="J26" s="187">
        <f t="shared" si="43"/>
        <v>0</v>
      </c>
      <c r="K26" s="187">
        <f t="shared" si="43"/>
        <v>0</v>
      </c>
      <c r="L26" s="187">
        <f t="shared" si="43"/>
        <v>0</v>
      </c>
      <c r="M26" s="187">
        <f t="shared" si="43"/>
        <v>0</v>
      </c>
      <c r="N26" s="187">
        <f t="shared" si="43"/>
        <v>0</v>
      </c>
      <c r="O26" s="187">
        <f t="shared" si="43"/>
        <v>0</v>
      </c>
      <c r="P26" s="187">
        <f t="shared" si="43"/>
        <v>0</v>
      </c>
      <c r="Q26" s="187">
        <f t="shared" si="43"/>
        <v>0</v>
      </c>
      <c r="R26" s="187">
        <f t="shared" si="43"/>
        <v>0</v>
      </c>
      <c r="S26" s="187">
        <f t="shared" si="43"/>
        <v>0</v>
      </c>
      <c r="T26" s="187">
        <f t="shared" si="43"/>
        <v>0</v>
      </c>
      <c r="U26" s="187">
        <f t="shared" si="43"/>
        <v>0</v>
      </c>
      <c r="V26" s="187">
        <f t="shared" si="43"/>
        <v>0</v>
      </c>
      <c r="W26" s="187">
        <f t="shared" si="43"/>
        <v>0</v>
      </c>
      <c r="X26" s="187">
        <f t="shared" si="43"/>
        <v>0</v>
      </c>
      <c r="Y26" s="187">
        <f t="shared" si="43"/>
        <v>0</v>
      </c>
      <c r="Z26" s="187">
        <f t="shared" si="43"/>
        <v>0</v>
      </c>
      <c r="AA26" s="187">
        <f t="shared" si="43"/>
        <v>0</v>
      </c>
      <c r="AB26" s="187">
        <f t="shared" si="43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>SUM(AF27:AF32)</f>
        <v>0</v>
      </c>
      <c r="AG26" s="188"/>
      <c r="AH26" s="189">
        <f>SUM(AH27:AH32)</f>
        <v>0</v>
      </c>
      <c r="AI26" s="187">
        <f aca="true" t="shared" si="44" ref="AI26:AN26">SUM(AI27:AI32)</f>
        <v>0</v>
      </c>
      <c r="AJ26" s="188">
        <f t="shared" si="44"/>
        <v>0</v>
      </c>
      <c r="AK26" s="189">
        <f t="shared" si="44"/>
        <v>0</v>
      </c>
      <c r="AL26" s="187">
        <f t="shared" si="44"/>
        <v>0</v>
      </c>
      <c r="AM26" s="188">
        <f t="shared" si="44"/>
        <v>0</v>
      </c>
      <c r="AN26" s="189">
        <f t="shared" si="44"/>
        <v>0</v>
      </c>
      <c r="AO26" s="187">
        <f>SUM(AO27:AO32)</f>
        <v>0</v>
      </c>
      <c r="AP26" s="188">
        <f>SUM(AP27:AP32)</f>
        <v>0</v>
      </c>
      <c r="AQ26" s="191">
        <f>SUM(AQ27:AQ32)</f>
        <v>0</v>
      </c>
      <c r="AR26" s="188">
        <v>0</v>
      </c>
      <c r="AS26" s="188">
        <v>0</v>
      </c>
      <c r="AT26" s="188">
        <v>0</v>
      </c>
      <c r="AU26" s="190">
        <f>SUM(AU27:AU32)</f>
        <v>0</v>
      </c>
      <c r="AV26" s="188">
        <f>SUM(AV27:AV32)</f>
        <v>0</v>
      </c>
      <c r="AW26" s="189">
        <f>SUM(AW27:AW32)</f>
        <v>0</v>
      </c>
      <c r="AX26" s="192">
        <f aca="true" t="shared" si="45" ref="AX26:AZ32">AF26+AI26+AL26+AO26+AU26+AR26</f>
        <v>0</v>
      </c>
      <c r="AY26" s="192">
        <f t="shared" si="45"/>
        <v>0</v>
      </c>
      <c r="AZ26" s="192">
        <f t="shared" si="45"/>
        <v>0</v>
      </c>
      <c r="BA26" s="187">
        <f>BA27+BA28+BA29+BA30+BA32</f>
        <v>0</v>
      </c>
      <c r="BB26" s="187">
        <f aca="true" t="shared" si="46" ref="BB26:CS26">BB27+BB28+BB29+BB30+BB32</f>
        <v>0</v>
      </c>
      <c r="BC26" s="187">
        <f t="shared" si="46"/>
        <v>0</v>
      </c>
      <c r="BD26" s="187">
        <f t="shared" si="46"/>
        <v>0</v>
      </c>
      <c r="BE26" s="187">
        <f t="shared" si="46"/>
        <v>0</v>
      </c>
      <c r="BF26" s="187">
        <f t="shared" si="46"/>
        <v>0</v>
      </c>
      <c r="BG26" s="187">
        <f t="shared" si="46"/>
        <v>0</v>
      </c>
      <c r="BH26" s="187">
        <f t="shared" si="46"/>
        <v>0</v>
      </c>
      <c r="BI26" s="187">
        <f t="shared" si="46"/>
        <v>0</v>
      </c>
      <c r="BJ26" s="187">
        <f t="shared" si="46"/>
        <v>0</v>
      </c>
      <c r="BK26" s="187">
        <f t="shared" si="46"/>
        <v>0</v>
      </c>
      <c r="BL26" s="187">
        <f t="shared" si="46"/>
        <v>0</v>
      </c>
      <c r="BM26" s="187">
        <f t="shared" si="46"/>
        <v>0</v>
      </c>
      <c r="BN26" s="187">
        <f t="shared" si="46"/>
        <v>0</v>
      </c>
      <c r="BO26" s="307">
        <f t="shared" si="46"/>
        <v>0</v>
      </c>
      <c r="BP26" s="307">
        <f t="shared" si="46"/>
        <v>0</v>
      </c>
      <c r="BQ26" s="307">
        <f t="shared" si="46"/>
        <v>0</v>
      </c>
      <c r="BR26" s="300">
        <f t="shared" si="46"/>
        <v>0</v>
      </c>
      <c r="BS26" s="307">
        <f t="shared" si="46"/>
        <v>0</v>
      </c>
      <c r="BT26" s="307">
        <f t="shared" si="46"/>
        <v>0</v>
      </c>
      <c r="BU26" s="307">
        <f t="shared" si="46"/>
        <v>0</v>
      </c>
      <c r="BV26" s="307">
        <f t="shared" si="46"/>
        <v>0</v>
      </c>
      <c r="BW26" s="307">
        <f t="shared" si="46"/>
        <v>0</v>
      </c>
      <c r="BX26" s="300">
        <f t="shared" si="46"/>
        <v>0</v>
      </c>
      <c r="BY26" s="307">
        <f t="shared" si="46"/>
        <v>0</v>
      </c>
      <c r="BZ26" s="307">
        <f t="shared" si="46"/>
        <v>0</v>
      </c>
      <c r="CA26" s="307">
        <f t="shared" si="46"/>
        <v>0</v>
      </c>
      <c r="CB26" s="307">
        <f t="shared" si="46"/>
        <v>0</v>
      </c>
      <c r="CC26" s="307">
        <f t="shared" si="46"/>
        <v>0</v>
      </c>
      <c r="CD26" s="300">
        <f t="shared" si="46"/>
        <v>0</v>
      </c>
      <c r="CE26" s="307">
        <f aca="true" t="shared" si="47" ref="CE26:CJ26">CE27+CE28+CE29+CE30+CE32+CE33</f>
        <v>0</v>
      </c>
      <c r="CF26" s="307">
        <f t="shared" si="47"/>
        <v>0</v>
      </c>
      <c r="CG26" s="307">
        <f t="shared" si="47"/>
        <v>0</v>
      </c>
      <c r="CH26" s="307">
        <f t="shared" si="47"/>
        <v>0</v>
      </c>
      <c r="CI26" s="307">
        <f t="shared" si="47"/>
        <v>0</v>
      </c>
      <c r="CJ26" s="307">
        <f t="shared" si="47"/>
        <v>0</v>
      </c>
      <c r="CK26" s="190">
        <f t="shared" si="46"/>
        <v>0</v>
      </c>
      <c r="CL26" s="187">
        <f t="shared" si="46"/>
        <v>0</v>
      </c>
      <c r="CM26" s="187">
        <f t="shared" si="46"/>
        <v>0</v>
      </c>
      <c r="CN26" s="187">
        <f t="shared" si="46"/>
        <v>0</v>
      </c>
      <c r="CO26" s="187">
        <f t="shared" si="46"/>
        <v>0</v>
      </c>
      <c r="CP26" s="187">
        <f t="shared" si="46"/>
        <v>0</v>
      </c>
      <c r="CQ26" s="187">
        <f t="shared" si="46"/>
        <v>0</v>
      </c>
      <c r="CR26" s="187">
        <f t="shared" si="46"/>
        <v>0</v>
      </c>
      <c r="CS26" s="187">
        <f t="shared" si="46"/>
        <v>0</v>
      </c>
    </row>
    <row r="27" spans="1:97" ht="15">
      <c r="A27" s="186" t="s">
        <v>328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0"/>
      <c r="AR27" s="158"/>
      <c r="AS27" s="158"/>
      <c r="AT27" s="158"/>
      <c r="AU27" s="185"/>
      <c r="AV27" s="158"/>
      <c r="AW27" s="169"/>
      <c r="AX27" s="174">
        <f t="shared" si="45"/>
        <v>0</v>
      </c>
      <c r="AY27" s="174">
        <f t="shared" si="45"/>
        <v>0</v>
      </c>
      <c r="AZ27" s="174">
        <f t="shared" si="45"/>
        <v>0</v>
      </c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9"/>
      <c r="BM27" s="168"/>
      <c r="BN27" s="158"/>
      <c r="BO27" s="160"/>
      <c r="BP27" s="168"/>
      <c r="BQ27" s="158"/>
      <c r="BR27" s="169"/>
      <c r="BS27" s="168"/>
      <c r="BT27" s="158"/>
      <c r="BU27" s="160"/>
      <c r="BV27" s="168"/>
      <c r="BW27" s="158"/>
      <c r="BX27" s="169"/>
      <c r="BY27" s="168"/>
      <c r="BZ27" s="158"/>
      <c r="CA27" s="160"/>
      <c r="CB27" s="168"/>
      <c r="CC27" s="158"/>
      <c r="CD27" s="169"/>
      <c r="CE27" s="168"/>
      <c r="CF27" s="158"/>
      <c r="CG27" s="169"/>
      <c r="CH27" s="168">
        <f>BP27+BS27+BV27+BY27+CB27+CE27</f>
        <v>0</v>
      </c>
      <c r="CI27" s="168">
        <f>BQ27+BT27+BW27+BZ27+CC27+CF27</f>
        <v>0</v>
      </c>
      <c r="CJ27" s="316">
        <f>BR27+BU27+BX27+CA27+CD27+CG27</f>
        <v>0</v>
      </c>
      <c r="CK27" s="185"/>
      <c r="CL27" s="158"/>
      <c r="CM27" s="160"/>
      <c r="CN27" s="168"/>
      <c r="CO27" s="158"/>
      <c r="CP27" s="169"/>
      <c r="CQ27" s="284">
        <f aca="true" t="shared" si="48" ref="CQ27:CQ34">AC27+AX27+BA27+BD27+BG27+BJ27+BM27+CK27+CN27+CH27</f>
        <v>0</v>
      </c>
      <c r="CR27" s="284">
        <f aca="true" t="shared" si="49" ref="CR27:CR32">AD27+AY27+BB27+BE27+BH27+BK27+BN27+CL27+CO27</f>
        <v>0</v>
      </c>
      <c r="CS27" s="284">
        <f aca="true" t="shared" si="50" ref="CS27:CS32">AE27+AZ27+BC27+BF27+BI27+BL27+BO27+CM27</f>
        <v>0</v>
      </c>
    </row>
    <row r="28" spans="1:97" ht="15">
      <c r="A28" s="186" t="s">
        <v>329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0"/>
      <c r="AR28" s="158"/>
      <c r="AS28" s="158"/>
      <c r="AT28" s="158"/>
      <c r="AU28" s="185"/>
      <c r="AV28" s="158"/>
      <c r="AW28" s="169"/>
      <c r="AX28" s="174">
        <f t="shared" si="45"/>
        <v>0</v>
      </c>
      <c r="AY28" s="174">
        <f t="shared" si="45"/>
        <v>0</v>
      </c>
      <c r="AZ28" s="174">
        <f t="shared" si="45"/>
        <v>0</v>
      </c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9"/>
      <c r="BM28" s="168"/>
      <c r="BN28" s="158"/>
      <c r="BO28" s="160"/>
      <c r="BP28" s="168"/>
      <c r="BQ28" s="158"/>
      <c r="BR28" s="169"/>
      <c r="BS28" s="168"/>
      <c r="BT28" s="158"/>
      <c r="BU28" s="160"/>
      <c r="BV28" s="168"/>
      <c r="BW28" s="158"/>
      <c r="BX28" s="169"/>
      <c r="BY28" s="168"/>
      <c r="BZ28" s="158"/>
      <c r="CA28" s="160"/>
      <c r="CB28" s="168"/>
      <c r="CC28" s="158"/>
      <c r="CD28" s="169"/>
      <c r="CE28" s="168"/>
      <c r="CF28" s="158"/>
      <c r="CG28" s="169"/>
      <c r="CH28" s="168">
        <f aca="true" t="shared" si="51" ref="CH28:CH34">BP28+BS28+BV28+BY28+CB28+CE28</f>
        <v>0</v>
      </c>
      <c r="CI28" s="168">
        <f aca="true" t="shared" si="52" ref="CI28:CI34">BQ28+BT28+BW28+BZ28+CC28+CF28</f>
        <v>0</v>
      </c>
      <c r="CJ28" s="316">
        <f aca="true" t="shared" si="53" ref="CJ28:CJ34">BR28+BU28+BX28+CA28+CD28+CG28</f>
        <v>0</v>
      </c>
      <c r="CK28" s="185"/>
      <c r="CL28" s="158"/>
      <c r="CM28" s="160"/>
      <c r="CN28" s="168"/>
      <c r="CO28" s="158"/>
      <c r="CP28" s="169"/>
      <c r="CQ28" s="284">
        <f t="shared" si="48"/>
        <v>0</v>
      </c>
      <c r="CR28" s="284">
        <f t="shared" si="49"/>
        <v>0</v>
      </c>
      <c r="CS28" s="284">
        <f t="shared" si="50"/>
        <v>0</v>
      </c>
    </row>
    <row r="29" spans="1:97" ht="15">
      <c r="A29" s="186" t="s">
        <v>330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0"/>
      <c r="AR29" s="158"/>
      <c r="AS29" s="158"/>
      <c r="AT29" s="158"/>
      <c r="AU29" s="185"/>
      <c r="AV29" s="158"/>
      <c r="AW29" s="169"/>
      <c r="AX29" s="174">
        <f t="shared" si="45"/>
        <v>0</v>
      </c>
      <c r="AY29" s="174">
        <f t="shared" si="45"/>
        <v>0</v>
      </c>
      <c r="AZ29" s="174">
        <f t="shared" si="45"/>
        <v>0</v>
      </c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9"/>
      <c r="BM29" s="168"/>
      <c r="BN29" s="158"/>
      <c r="BO29" s="160"/>
      <c r="BP29" s="168"/>
      <c r="BQ29" s="158"/>
      <c r="BR29" s="169"/>
      <c r="BS29" s="168"/>
      <c r="BT29" s="158"/>
      <c r="BU29" s="160"/>
      <c r="BV29" s="168"/>
      <c r="BW29" s="158"/>
      <c r="BX29" s="169"/>
      <c r="BY29" s="168"/>
      <c r="BZ29" s="158"/>
      <c r="CA29" s="160"/>
      <c r="CB29" s="168"/>
      <c r="CC29" s="158"/>
      <c r="CD29" s="169"/>
      <c r="CE29" s="168"/>
      <c r="CF29" s="158"/>
      <c r="CG29" s="169"/>
      <c r="CH29" s="168">
        <f t="shared" si="51"/>
        <v>0</v>
      </c>
      <c r="CI29" s="168">
        <f t="shared" si="52"/>
        <v>0</v>
      </c>
      <c r="CJ29" s="316">
        <f t="shared" si="53"/>
        <v>0</v>
      </c>
      <c r="CK29" s="185"/>
      <c r="CL29" s="158"/>
      <c r="CM29" s="160"/>
      <c r="CN29" s="168"/>
      <c r="CO29" s="158"/>
      <c r="CP29" s="169"/>
      <c r="CQ29" s="284">
        <f t="shared" si="48"/>
        <v>0</v>
      </c>
      <c r="CR29" s="284">
        <f t="shared" si="49"/>
        <v>0</v>
      </c>
      <c r="CS29" s="284">
        <f t="shared" si="50"/>
        <v>0</v>
      </c>
    </row>
    <row r="30" spans="1:97" ht="15">
      <c r="A30" s="186" t="s">
        <v>331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0"/>
      <c r="AR30" s="158"/>
      <c r="AS30" s="158"/>
      <c r="AT30" s="158"/>
      <c r="AU30" s="185"/>
      <c r="AV30" s="158"/>
      <c r="AW30" s="169"/>
      <c r="AX30" s="174">
        <f t="shared" si="45"/>
        <v>0</v>
      </c>
      <c r="AY30" s="174">
        <f t="shared" si="45"/>
        <v>0</v>
      </c>
      <c r="AZ30" s="174">
        <f t="shared" si="45"/>
        <v>0</v>
      </c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9"/>
      <c r="BM30" s="168"/>
      <c r="BN30" s="158"/>
      <c r="BO30" s="160"/>
      <c r="BP30" s="168"/>
      <c r="BQ30" s="158"/>
      <c r="BR30" s="169"/>
      <c r="BS30" s="168"/>
      <c r="BT30" s="158"/>
      <c r="BU30" s="160"/>
      <c r="BV30" s="168"/>
      <c r="BW30" s="158"/>
      <c r="BX30" s="169"/>
      <c r="BY30" s="168"/>
      <c r="BZ30" s="158"/>
      <c r="CA30" s="160"/>
      <c r="CB30" s="168"/>
      <c r="CC30" s="158"/>
      <c r="CD30" s="169"/>
      <c r="CE30" s="168"/>
      <c r="CF30" s="158"/>
      <c r="CG30" s="169"/>
      <c r="CH30" s="168">
        <f t="shared" si="51"/>
        <v>0</v>
      </c>
      <c r="CI30" s="168">
        <f t="shared" si="52"/>
        <v>0</v>
      </c>
      <c r="CJ30" s="316">
        <f t="shared" si="53"/>
        <v>0</v>
      </c>
      <c r="CK30" s="185"/>
      <c r="CL30" s="158"/>
      <c r="CM30" s="160"/>
      <c r="CN30" s="168"/>
      <c r="CO30" s="158"/>
      <c r="CP30" s="169"/>
      <c r="CQ30" s="284">
        <f t="shared" si="48"/>
        <v>0</v>
      </c>
      <c r="CR30" s="284">
        <f t="shared" si="49"/>
        <v>0</v>
      </c>
      <c r="CS30" s="284">
        <f t="shared" si="50"/>
        <v>0</v>
      </c>
    </row>
    <row r="31" spans="1:97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0"/>
      <c r="AR31" s="158"/>
      <c r="AS31" s="158"/>
      <c r="AT31" s="158"/>
      <c r="AU31" s="185"/>
      <c r="AV31" s="158"/>
      <c r="AW31" s="169"/>
      <c r="AX31" s="174">
        <f t="shared" si="45"/>
        <v>0</v>
      </c>
      <c r="AY31" s="174">
        <f t="shared" si="45"/>
        <v>0</v>
      </c>
      <c r="AZ31" s="174">
        <f t="shared" si="45"/>
        <v>0</v>
      </c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9"/>
      <c r="BM31" s="168"/>
      <c r="BN31" s="158"/>
      <c r="BO31" s="160"/>
      <c r="BP31" s="168"/>
      <c r="BQ31" s="158"/>
      <c r="BR31" s="169"/>
      <c r="BS31" s="168"/>
      <c r="BT31" s="158"/>
      <c r="BU31" s="160"/>
      <c r="BV31" s="168"/>
      <c r="BW31" s="158"/>
      <c r="BX31" s="169"/>
      <c r="BY31" s="168"/>
      <c r="BZ31" s="158"/>
      <c r="CA31" s="160"/>
      <c r="CB31" s="168"/>
      <c r="CC31" s="158"/>
      <c r="CD31" s="169"/>
      <c r="CE31" s="168"/>
      <c r="CF31" s="158"/>
      <c r="CG31" s="169"/>
      <c r="CH31" s="168">
        <f t="shared" si="51"/>
        <v>0</v>
      </c>
      <c r="CI31" s="168">
        <f t="shared" si="52"/>
        <v>0</v>
      </c>
      <c r="CJ31" s="316">
        <f t="shared" si="53"/>
        <v>0</v>
      </c>
      <c r="CK31" s="185"/>
      <c r="CL31" s="158"/>
      <c r="CM31" s="160"/>
      <c r="CN31" s="168"/>
      <c r="CO31" s="158"/>
      <c r="CP31" s="169"/>
      <c r="CQ31" s="284">
        <f t="shared" si="48"/>
        <v>0</v>
      </c>
      <c r="CR31" s="284">
        <f t="shared" si="49"/>
        <v>0</v>
      </c>
      <c r="CS31" s="284">
        <f t="shared" si="50"/>
        <v>0</v>
      </c>
    </row>
    <row r="32" spans="1:97" ht="15">
      <c r="A32" s="186" t="s">
        <v>332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0"/>
      <c r="AR32" s="158"/>
      <c r="AS32" s="158"/>
      <c r="AT32" s="158"/>
      <c r="AU32" s="185"/>
      <c r="AV32" s="158"/>
      <c r="AW32" s="169"/>
      <c r="AX32" s="174">
        <f t="shared" si="45"/>
        <v>0</v>
      </c>
      <c r="AY32" s="174">
        <f t="shared" si="45"/>
        <v>0</v>
      </c>
      <c r="AZ32" s="174">
        <f t="shared" si="45"/>
        <v>0</v>
      </c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9"/>
      <c r="BM32" s="168"/>
      <c r="BN32" s="158"/>
      <c r="BO32" s="160"/>
      <c r="BP32" s="168"/>
      <c r="BQ32" s="158"/>
      <c r="BR32" s="169"/>
      <c r="BS32" s="168"/>
      <c r="BT32" s="158"/>
      <c r="BU32" s="160"/>
      <c r="BV32" s="168"/>
      <c r="BW32" s="158"/>
      <c r="BX32" s="169"/>
      <c r="BY32" s="168"/>
      <c r="BZ32" s="158"/>
      <c r="CA32" s="160"/>
      <c r="CB32" s="168"/>
      <c r="CC32" s="158"/>
      <c r="CD32" s="169"/>
      <c r="CE32" s="168"/>
      <c r="CF32" s="158"/>
      <c r="CG32" s="169"/>
      <c r="CH32" s="168">
        <f t="shared" si="51"/>
        <v>0</v>
      </c>
      <c r="CI32" s="168">
        <f t="shared" si="52"/>
        <v>0</v>
      </c>
      <c r="CJ32" s="316">
        <f t="shared" si="53"/>
        <v>0</v>
      </c>
      <c r="CK32" s="185"/>
      <c r="CL32" s="158"/>
      <c r="CM32" s="160"/>
      <c r="CN32" s="168"/>
      <c r="CO32" s="158"/>
      <c r="CP32" s="169"/>
      <c r="CQ32" s="284">
        <f t="shared" si="48"/>
        <v>0</v>
      </c>
      <c r="CR32" s="284">
        <f t="shared" si="49"/>
        <v>0</v>
      </c>
      <c r="CS32" s="284">
        <f t="shared" si="50"/>
        <v>0</v>
      </c>
    </row>
    <row r="33" spans="1:97" ht="15">
      <c r="A33" s="186" t="s">
        <v>395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0"/>
      <c r="AR33" s="158"/>
      <c r="AS33" s="158"/>
      <c r="AT33" s="158"/>
      <c r="AU33" s="185"/>
      <c r="AV33" s="158"/>
      <c r="AW33" s="169"/>
      <c r="AX33" s="174"/>
      <c r="AY33" s="156"/>
      <c r="AZ33" s="175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9"/>
      <c r="BM33" s="168"/>
      <c r="BN33" s="158"/>
      <c r="BO33" s="160"/>
      <c r="BP33" s="168"/>
      <c r="BQ33" s="158"/>
      <c r="BR33" s="169"/>
      <c r="BS33" s="168"/>
      <c r="BT33" s="158"/>
      <c r="BU33" s="160"/>
      <c r="BV33" s="168"/>
      <c r="BW33" s="158"/>
      <c r="BX33" s="169"/>
      <c r="BY33" s="168"/>
      <c r="BZ33" s="158"/>
      <c r="CA33" s="160"/>
      <c r="CB33" s="168"/>
      <c r="CC33" s="158"/>
      <c r="CD33" s="169"/>
      <c r="CE33" s="168"/>
      <c r="CF33" s="158"/>
      <c r="CG33" s="169"/>
      <c r="CH33" s="168">
        <f>BP33+BS33+BV33+BY33+CB33+CE33</f>
        <v>0</v>
      </c>
      <c r="CI33" s="168">
        <f>BQ33+BT33+BW33+BZ33+CC33+CF33</f>
        <v>0</v>
      </c>
      <c r="CJ33" s="316">
        <f>BR33+BU33+BX33+CA33+CD33+CG33</f>
        <v>0</v>
      </c>
      <c r="CK33" s="185"/>
      <c r="CL33" s="158"/>
      <c r="CM33" s="160"/>
      <c r="CN33" s="168"/>
      <c r="CO33" s="158"/>
      <c r="CP33" s="169"/>
      <c r="CQ33" s="284">
        <f t="shared" si="48"/>
        <v>0</v>
      </c>
      <c r="CR33" s="284"/>
      <c r="CS33" s="284"/>
    </row>
    <row r="34" spans="1:97" ht="15">
      <c r="A34" s="197" t="s">
        <v>337</v>
      </c>
      <c r="B34" s="198">
        <v>2800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2800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>
        <v>940</v>
      </c>
      <c r="AJ34" s="199"/>
      <c r="AK34" s="200"/>
      <c r="AL34" s="198"/>
      <c r="AM34" s="199"/>
      <c r="AN34" s="200"/>
      <c r="AO34" s="198"/>
      <c r="AP34" s="199"/>
      <c r="AQ34" s="202"/>
      <c r="AR34" s="199"/>
      <c r="AS34" s="199"/>
      <c r="AT34" s="199"/>
      <c r="AU34" s="201"/>
      <c r="AV34" s="199"/>
      <c r="AW34" s="200"/>
      <c r="AX34" s="192">
        <f>AF34+AI34+AL34+AO34+AU34+AR34</f>
        <v>940</v>
      </c>
      <c r="AY34" s="192">
        <f>AG34+AJ34+AM34+AP34+AV34+AS34</f>
        <v>0</v>
      </c>
      <c r="AZ34" s="192">
        <f>AH34+AK34+AN34+AQ34+AW34+AT34</f>
        <v>0</v>
      </c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0"/>
      <c r="BM34" s="198"/>
      <c r="BN34" s="199"/>
      <c r="BO34" s="202"/>
      <c r="BP34" s="198"/>
      <c r="BQ34" s="199"/>
      <c r="BR34" s="200"/>
      <c r="BS34" s="198"/>
      <c r="BT34" s="199"/>
      <c r="BU34" s="202"/>
      <c r="BV34" s="198"/>
      <c r="BW34" s="199"/>
      <c r="BX34" s="200"/>
      <c r="BY34" s="198"/>
      <c r="BZ34" s="199"/>
      <c r="CA34" s="202"/>
      <c r="CB34" s="198"/>
      <c r="CC34" s="199"/>
      <c r="CD34" s="200"/>
      <c r="CE34" s="198"/>
      <c r="CF34" s="199"/>
      <c r="CG34" s="200"/>
      <c r="CH34" s="168">
        <f t="shared" si="51"/>
        <v>0</v>
      </c>
      <c r="CI34" s="168">
        <f t="shared" si="52"/>
        <v>0</v>
      </c>
      <c r="CJ34" s="316">
        <f t="shared" si="53"/>
        <v>0</v>
      </c>
      <c r="CK34" s="201"/>
      <c r="CL34" s="199"/>
      <c r="CM34" s="202"/>
      <c r="CN34" s="198"/>
      <c r="CO34" s="199"/>
      <c r="CP34" s="200"/>
      <c r="CQ34" s="283">
        <f t="shared" si="48"/>
        <v>3740</v>
      </c>
      <c r="CR34" s="283">
        <f>AD34+AY34+BB34+BE34+BH34+BK34+BN34+CL34+CO34</f>
        <v>0</v>
      </c>
      <c r="CS34" s="283">
        <f>AE34+AZ34+BC34+BF34+BI34+BL34+BO34+CM34</f>
        <v>0</v>
      </c>
    </row>
    <row r="35" spans="1:97" ht="15">
      <c r="A35" s="186" t="s">
        <v>339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0"/>
      <c r="AR35" s="158"/>
      <c r="AS35" s="158"/>
      <c r="AT35" s="158"/>
      <c r="AU35" s="185"/>
      <c r="AV35" s="158"/>
      <c r="AW35" s="169"/>
      <c r="AX35" s="174">
        <f>AF35+AI35+AL35+AO35+AU35</f>
        <v>0</v>
      </c>
      <c r="AY35" s="156">
        <f>AG35+AJ35+AM35+AP35+AV35</f>
        <v>0</v>
      </c>
      <c r="AZ35" s="175">
        <f>AH35+AK35+AN35+AQ35+AW35</f>
        <v>0</v>
      </c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9"/>
      <c r="BM35" s="168"/>
      <c r="BN35" s="158"/>
      <c r="BO35" s="160"/>
      <c r="BP35" s="168"/>
      <c r="BQ35" s="158"/>
      <c r="BR35" s="169"/>
      <c r="BS35" s="168"/>
      <c r="BT35" s="158"/>
      <c r="BU35" s="160"/>
      <c r="BV35" s="168"/>
      <c r="BW35" s="158"/>
      <c r="BX35" s="169"/>
      <c r="BY35" s="168"/>
      <c r="BZ35" s="158"/>
      <c r="CA35" s="160"/>
      <c r="CB35" s="168"/>
      <c r="CC35" s="158"/>
      <c r="CD35" s="169"/>
      <c r="CE35" s="168"/>
      <c r="CF35" s="158"/>
      <c r="CG35" s="169"/>
      <c r="CH35" s="168"/>
      <c r="CI35" s="158"/>
      <c r="CJ35" s="169"/>
      <c r="CK35" s="185"/>
      <c r="CL35" s="158"/>
      <c r="CM35" s="160"/>
      <c r="CN35" s="168"/>
      <c r="CO35" s="158"/>
      <c r="CP35" s="169"/>
      <c r="CQ35" s="284">
        <f>AC35+AX35+BA35+BD35+BG35+BJ35+BM35</f>
        <v>0</v>
      </c>
      <c r="CR35" s="157">
        <f>AD35+AY35+BB35+BE35+BH35+BK35+BN35</f>
        <v>0</v>
      </c>
      <c r="CS35" s="161">
        <f>AE35+AZ35+BC35+BF35+BI35+BL35+BO35</f>
        <v>0</v>
      </c>
    </row>
    <row r="36" spans="1:97" ht="14.25">
      <c r="A36" s="197" t="s">
        <v>343</v>
      </c>
      <c r="B36" s="187"/>
      <c r="C36" s="188"/>
      <c r="D36" s="189">
        <f aca="true" t="shared" si="54" ref="D36:M36">D37+D38+D39+D43</f>
        <v>0</v>
      </c>
      <c r="E36" s="187">
        <f t="shared" si="54"/>
        <v>0</v>
      </c>
      <c r="F36" s="188">
        <f t="shared" si="54"/>
        <v>0</v>
      </c>
      <c r="G36" s="189">
        <f t="shared" si="54"/>
        <v>0</v>
      </c>
      <c r="H36" s="187">
        <f t="shared" si="54"/>
        <v>0</v>
      </c>
      <c r="I36" s="188">
        <f t="shared" si="54"/>
        <v>0</v>
      </c>
      <c r="J36" s="189">
        <f t="shared" si="54"/>
        <v>0</v>
      </c>
      <c r="K36" s="187">
        <f t="shared" si="54"/>
        <v>0</v>
      </c>
      <c r="L36" s="188">
        <f t="shared" si="54"/>
        <v>0</v>
      </c>
      <c r="M36" s="189">
        <f t="shared" si="54"/>
        <v>0</v>
      </c>
      <c r="N36" s="187">
        <f>N37+N38</f>
        <v>0</v>
      </c>
      <c r="O36" s="187">
        <f aca="true" t="shared" si="55" ref="O36:AB36">O37+O38</f>
        <v>0</v>
      </c>
      <c r="P36" s="187">
        <f t="shared" si="55"/>
        <v>0</v>
      </c>
      <c r="Q36" s="187">
        <f t="shared" si="55"/>
        <v>0</v>
      </c>
      <c r="R36" s="187">
        <f t="shared" si="55"/>
        <v>0</v>
      </c>
      <c r="S36" s="187">
        <f t="shared" si="55"/>
        <v>0</v>
      </c>
      <c r="T36" s="187">
        <f t="shared" si="55"/>
        <v>0</v>
      </c>
      <c r="U36" s="187">
        <f t="shared" si="55"/>
        <v>0</v>
      </c>
      <c r="V36" s="187">
        <f t="shared" si="55"/>
        <v>0</v>
      </c>
      <c r="W36" s="187">
        <f t="shared" si="55"/>
        <v>0</v>
      </c>
      <c r="X36" s="187">
        <f t="shared" si="55"/>
        <v>0</v>
      </c>
      <c r="Y36" s="187">
        <f t="shared" si="55"/>
        <v>0</v>
      </c>
      <c r="Z36" s="187">
        <f t="shared" si="55"/>
        <v>0</v>
      </c>
      <c r="AA36" s="187">
        <f t="shared" si="55"/>
        <v>0</v>
      </c>
      <c r="AB36" s="187">
        <f t="shared" si="55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>AF37+AF38+AF39+AF43</f>
        <v>0</v>
      </c>
      <c r="AG36" s="188">
        <f>AG37+AG38+AG39+AG43</f>
        <v>0</v>
      </c>
      <c r="AH36" s="189">
        <f>AH37+AH38+AH39+AH43</f>
        <v>0</v>
      </c>
      <c r="AI36" s="187">
        <v>0</v>
      </c>
      <c r="AJ36" s="188">
        <f>AJ37+AJ38+AJ39+AJ43</f>
        <v>0</v>
      </c>
      <c r="AK36" s="189">
        <f>AK37+AK38+AK39+AK43</f>
        <v>0</v>
      </c>
      <c r="AL36" s="187">
        <f>AL37+AL38+AL39+AL43</f>
        <v>0</v>
      </c>
      <c r="AM36" s="188">
        <f>AM37+AM38+AM39+AM43</f>
        <v>0</v>
      </c>
      <c r="AN36" s="189">
        <f>AN37+AN38+AN39+AN43</f>
        <v>0</v>
      </c>
      <c r="AO36" s="187">
        <v>0</v>
      </c>
      <c r="AP36" s="188">
        <f>AP37+AP38+AP39+AP43</f>
        <v>0</v>
      </c>
      <c r="AQ36" s="191">
        <f>AQ37+AQ38+AQ39+AQ43</f>
        <v>0</v>
      </c>
      <c r="AR36" s="188">
        <v>0</v>
      </c>
      <c r="AS36" s="188">
        <v>0</v>
      </c>
      <c r="AT36" s="188">
        <v>0</v>
      </c>
      <c r="AU36" s="190">
        <f>AU37+AU38+AU39+AU43</f>
        <v>0</v>
      </c>
      <c r="AV36" s="188">
        <f>AV37+AV38+AV39+AV43</f>
        <v>0</v>
      </c>
      <c r="AW36" s="189">
        <f>AW37+AW38+AW39+AW43</f>
        <v>0</v>
      </c>
      <c r="AX36" s="192">
        <f>AF36+AI36+AL36+AO36+AU36+AR36</f>
        <v>0</v>
      </c>
      <c r="AY36" s="192">
        <f>AG36+AJ36+AM36+AP36+AV36+AS36</f>
        <v>0</v>
      </c>
      <c r="AZ36" s="192">
        <f>AH36+AK36+AN36+AQ36+AW36+AT36</f>
        <v>0</v>
      </c>
      <c r="BA36" s="187">
        <f>BA37+BA38</f>
        <v>0</v>
      </c>
      <c r="BB36" s="187">
        <f aca="true" t="shared" si="56" ref="BB36:CS36">BB37+BB38</f>
        <v>0</v>
      </c>
      <c r="BC36" s="187">
        <f t="shared" si="56"/>
        <v>0</v>
      </c>
      <c r="BD36" s="187">
        <f t="shared" si="56"/>
        <v>0</v>
      </c>
      <c r="BE36" s="187">
        <f t="shared" si="56"/>
        <v>0</v>
      </c>
      <c r="BF36" s="187">
        <f t="shared" si="56"/>
        <v>0</v>
      </c>
      <c r="BG36" s="187">
        <f t="shared" si="56"/>
        <v>0</v>
      </c>
      <c r="BH36" s="187">
        <f t="shared" si="56"/>
        <v>0</v>
      </c>
      <c r="BI36" s="187">
        <f t="shared" si="56"/>
        <v>0</v>
      </c>
      <c r="BJ36" s="187">
        <f t="shared" si="56"/>
        <v>0</v>
      </c>
      <c r="BK36" s="187">
        <f t="shared" si="56"/>
        <v>0</v>
      </c>
      <c r="BL36" s="187">
        <f t="shared" si="56"/>
        <v>0</v>
      </c>
      <c r="BM36" s="187">
        <f t="shared" si="56"/>
        <v>0</v>
      </c>
      <c r="BN36" s="187">
        <f t="shared" si="56"/>
        <v>0</v>
      </c>
      <c r="BO36" s="307">
        <f t="shared" si="56"/>
        <v>0</v>
      </c>
      <c r="BP36" s="307">
        <f t="shared" si="56"/>
        <v>0</v>
      </c>
      <c r="BQ36" s="307">
        <f t="shared" si="56"/>
        <v>0</v>
      </c>
      <c r="BR36" s="300">
        <f t="shared" si="56"/>
        <v>0</v>
      </c>
      <c r="BS36" s="307">
        <f t="shared" si="56"/>
        <v>0</v>
      </c>
      <c r="BT36" s="307">
        <f t="shared" si="56"/>
        <v>0</v>
      </c>
      <c r="BU36" s="307">
        <f t="shared" si="56"/>
        <v>0</v>
      </c>
      <c r="BV36" s="307">
        <f t="shared" si="56"/>
        <v>0</v>
      </c>
      <c r="BW36" s="307">
        <f t="shared" si="56"/>
        <v>0</v>
      </c>
      <c r="BX36" s="300">
        <f t="shared" si="56"/>
        <v>0</v>
      </c>
      <c r="BY36" s="307">
        <f t="shared" si="56"/>
        <v>0</v>
      </c>
      <c r="BZ36" s="307">
        <f t="shared" si="56"/>
        <v>0</v>
      </c>
      <c r="CA36" s="307">
        <f t="shared" si="56"/>
        <v>0</v>
      </c>
      <c r="CB36" s="307">
        <f t="shared" si="56"/>
        <v>0</v>
      </c>
      <c r="CC36" s="307">
        <f t="shared" si="56"/>
        <v>0</v>
      </c>
      <c r="CD36" s="300">
        <f t="shared" si="56"/>
        <v>0</v>
      </c>
      <c r="CE36" s="307">
        <f t="shared" si="56"/>
        <v>0</v>
      </c>
      <c r="CF36" s="307">
        <f t="shared" si="56"/>
        <v>0</v>
      </c>
      <c r="CG36" s="300">
        <f t="shared" si="56"/>
        <v>0</v>
      </c>
      <c r="CH36" s="307">
        <f t="shared" si="56"/>
        <v>0</v>
      </c>
      <c r="CI36" s="307">
        <f t="shared" si="56"/>
        <v>0</v>
      </c>
      <c r="CJ36" s="300">
        <f t="shared" si="56"/>
        <v>0</v>
      </c>
      <c r="CK36" s="190">
        <f t="shared" si="56"/>
        <v>0</v>
      </c>
      <c r="CL36" s="187">
        <f t="shared" si="56"/>
        <v>0</v>
      </c>
      <c r="CM36" s="187">
        <f t="shared" si="56"/>
        <v>0</v>
      </c>
      <c r="CN36" s="187">
        <f t="shared" si="56"/>
        <v>0</v>
      </c>
      <c r="CO36" s="187">
        <f t="shared" si="56"/>
        <v>0</v>
      </c>
      <c r="CP36" s="187">
        <f t="shared" si="56"/>
        <v>0</v>
      </c>
      <c r="CQ36" s="187">
        <f t="shared" si="56"/>
        <v>0</v>
      </c>
      <c r="CR36" s="187">
        <f t="shared" si="56"/>
        <v>0</v>
      </c>
      <c r="CS36" s="187">
        <f t="shared" si="56"/>
        <v>0</v>
      </c>
    </row>
    <row r="37" spans="1:97" ht="15">
      <c r="A37" s="186" t="s">
        <v>344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0"/>
      <c r="AR37" s="158"/>
      <c r="AS37" s="158"/>
      <c r="AT37" s="158"/>
      <c r="AU37" s="185"/>
      <c r="AV37" s="158"/>
      <c r="AW37" s="169"/>
      <c r="AX37" s="174">
        <f aca="true" t="shared" si="57" ref="AX37:AX45">AF37+AI37+AL37+AO37+AU37</f>
        <v>0</v>
      </c>
      <c r="AY37" s="156">
        <f aca="true" t="shared" si="58" ref="AY37:AY45">AG37+AJ37+AM37+AP37+AV37</f>
        <v>0</v>
      </c>
      <c r="AZ37" s="175">
        <f aca="true" t="shared" si="59" ref="AZ37:AZ45">AH37+AK37+AN37+AQ37+AW37</f>
        <v>0</v>
      </c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9"/>
      <c r="BM37" s="168"/>
      <c r="BN37" s="158"/>
      <c r="BO37" s="160"/>
      <c r="BP37" s="168"/>
      <c r="BQ37" s="158"/>
      <c r="BR37" s="169"/>
      <c r="BS37" s="168"/>
      <c r="BT37" s="158"/>
      <c r="BU37" s="160"/>
      <c r="BV37" s="168"/>
      <c r="BW37" s="158"/>
      <c r="BX37" s="169"/>
      <c r="BY37" s="168"/>
      <c r="BZ37" s="158"/>
      <c r="CA37" s="160"/>
      <c r="CB37" s="168"/>
      <c r="CC37" s="158"/>
      <c r="CD37" s="169"/>
      <c r="CE37" s="168"/>
      <c r="CF37" s="158"/>
      <c r="CG37" s="169"/>
      <c r="CH37" s="168">
        <f aca="true" t="shared" si="60" ref="CH37:CJ38">BP37+BS37+BV37+BY37+CB37+CE37</f>
        <v>0</v>
      </c>
      <c r="CI37" s="168">
        <f t="shared" si="60"/>
        <v>0</v>
      </c>
      <c r="CJ37" s="316">
        <f t="shared" si="60"/>
        <v>0</v>
      </c>
      <c r="CK37" s="185"/>
      <c r="CL37" s="158"/>
      <c r="CM37" s="160"/>
      <c r="CN37" s="168"/>
      <c r="CO37" s="158"/>
      <c r="CP37" s="169"/>
      <c r="CQ37" s="284">
        <f aca="true" t="shared" si="61" ref="CQ37:CS38">AC37+AX37+BA37+BD37+BG37+BJ37+BM37</f>
        <v>0</v>
      </c>
      <c r="CR37" s="157">
        <f t="shared" si="61"/>
        <v>0</v>
      </c>
      <c r="CS37" s="161">
        <f t="shared" si="61"/>
        <v>0</v>
      </c>
    </row>
    <row r="38" spans="1:97" ht="15">
      <c r="A38" s="186" t="s">
        <v>345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0"/>
      <c r="AR38" s="158"/>
      <c r="AS38" s="158"/>
      <c r="AT38" s="158"/>
      <c r="AU38" s="185"/>
      <c r="AV38" s="158"/>
      <c r="AW38" s="169"/>
      <c r="AX38" s="174">
        <f t="shared" si="57"/>
        <v>0</v>
      </c>
      <c r="AY38" s="156">
        <f t="shared" si="58"/>
        <v>0</v>
      </c>
      <c r="AZ38" s="175">
        <f t="shared" si="59"/>
        <v>0</v>
      </c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9"/>
      <c r="BM38" s="168"/>
      <c r="BN38" s="158"/>
      <c r="BO38" s="160"/>
      <c r="BP38" s="168"/>
      <c r="BQ38" s="158"/>
      <c r="BR38" s="169"/>
      <c r="BS38" s="168"/>
      <c r="BT38" s="158"/>
      <c r="BU38" s="160"/>
      <c r="BV38" s="168"/>
      <c r="BW38" s="158"/>
      <c r="BX38" s="169"/>
      <c r="BY38" s="168"/>
      <c r="BZ38" s="158"/>
      <c r="CA38" s="160"/>
      <c r="CB38" s="168"/>
      <c r="CC38" s="158"/>
      <c r="CD38" s="169"/>
      <c r="CE38" s="168"/>
      <c r="CF38" s="158"/>
      <c r="CG38" s="169"/>
      <c r="CH38" s="168">
        <f t="shared" si="60"/>
        <v>0</v>
      </c>
      <c r="CI38" s="168">
        <f t="shared" si="60"/>
        <v>0</v>
      </c>
      <c r="CJ38" s="316">
        <f t="shared" si="60"/>
        <v>0</v>
      </c>
      <c r="CK38" s="185"/>
      <c r="CL38" s="158"/>
      <c r="CM38" s="160"/>
      <c r="CN38" s="168"/>
      <c r="CO38" s="158"/>
      <c r="CP38" s="169"/>
      <c r="CQ38" s="284">
        <f t="shared" si="61"/>
        <v>0</v>
      </c>
      <c r="CR38" s="157">
        <f t="shared" si="61"/>
        <v>0</v>
      </c>
      <c r="CS38" s="161">
        <f t="shared" si="61"/>
        <v>0</v>
      </c>
    </row>
    <row r="39" spans="1:97" ht="14.25">
      <c r="A39" s="197" t="s">
        <v>349</v>
      </c>
      <c r="B39" s="187">
        <f>SUM(B40:B42)</f>
        <v>0</v>
      </c>
      <c r="C39" s="188">
        <f aca="true" t="shared" si="62" ref="C39:P39">SUM(C40:C42)</f>
        <v>0</v>
      </c>
      <c r="D39" s="189">
        <f t="shared" si="62"/>
        <v>0</v>
      </c>
      <c r="E39" s="187">
        <f t="shared" si="62"/>
        <v>0</v>
      </c>
      <c r="F39" s="188">
        <f t="shared" si="62"/>
        <v>0</v>
      </c>
      <c r="G39" s="189">
        <f t="shared" si="62"/>
        <v>0</v>
      </c>
      <c r="H39" s="187">
        <f t="shared" si="62"/>
        <v>0</v>
      </c>
      <c r="I39" s="188">
        <f t="shared" si="62"/>
        <v>0</v>
      </c>
      <c r="J39" s="189">
        <f t="shared" si="62"/>
        <v>0</v>
      </c>
      <c r="K39" s="187">
        <f t="shared" si="62"/>
        <v>0</v>
      </c>
      <c r="L39" s="188">
        <f t="shared" si="62"/>
        <v>0</v>
      </c>
      <c r="M39" s="189">
        <f t="shared" si="62"/>
        <v>0</v>
      </c>
      <c r="N39" s="187">
        <f t="shared" si="62"/>
        <v>0</v>
      </c>
      <c r="O39" s="188">
        <f t="shared" si="62"/>
        <v>0</v>
      </c>
      <c r="P39" s="189">
        <f t="shared" si="62"/>
        <v>0</v>
      </c>
      <c r="Q39" s="190">
        <f aca="true" t="shared" si="63" ref="Q39:V39">SUM(Q40:Q42)</f>
        <v>0</v>
      </c>
      <c r="R39" s="188">
        <f t="shared" si="63"/>
        <v>0</v>
      </c>
      <c r="S39" s="191">
        <f t="shared" si="63"/>
        <v>0</v>
      </c>
      <c r="T39" s="187">
        <f t="shared" si="63"/>
        <v>0</v>
      </c>
      <c r="U39" s="188">
        <f t="shared" si="63"/>
        <v>0</v>
      </c>
      <c r="V39" s="189">
        <f t="shared" si="63"/>
        <v>0</v>
      </c>
      <c r="W39" s="187">
        <f aca="true" t="shared" si="64" ref="W39:AB39">SUM(W40:W42)</f>
        <v>0</v>
      </c>
      <c r="X39" s="188">
        <f t="shared" si="64"/>
        <v>0</v>
      </c>
      <c r="Y39" s="189">
        <f t="shared" si="64"/>
        <v>0</v>
      </c>
      <c r="Z39" s="187">
        <f t="shared" si="64"/>
        <v>0</v>
      </c>
      <c r="AA39" s="188">
        <f t="shared" si="64"/>
        <v>0</v>
      </c>
      <c r="AB39" s="189">
        <f t="shared" si="64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5" ref="AF39:AW39">SUM(AF40:AF42)</f>
        <v>0</v>
      </c>
      <c r="AG39" s="188">
        <f t="shared" si="65"/>
        <v>0</v>
      </c>
      <c r="AH39" s="189">
        <f t="shared" si="65"/>
        <v>0</v>
      </c>
      <c r="AI39" s="187">
        <f aca="true" t="shared" si="66" ref="AI39:AN39">SUM(AI40:AI42)</f>
        <v>0</v>
      </c>
      <c r="AJ39" s="188">
        <f t="shared" si="66"/>
        <v>0</v>
      </c>
      <c r="AK39" s="189">
        <f t="shared" si="66"/>
        <v>0</v>
      </c>
      <c r="AL39" s="187">
        <f t="shared" si="66"/>
        <v>0</v>
      </c>
      <c r="AM39" s="188">
        <f t="shared" si="66"/>
        <v>0</v>
      </c>
      <c r="AN39" s="189">
        <f t="shared" si="66"/>
        <v>0</v>
      </c>
      <c r="AO39" s="187">
        <f t="shared" si="65"/>
        <v>0</v>
      </c>
      <c r="AP39" s="188">
        <f t="shared" si="65"/>
        <v>0</v>
      </c>
      <c r="AQ39" s="191">
        <f t="shared" si="65"/>
        <v>0</v>
      </c>
      <c r="AR39" s="188">
        <v>0</v>
      </c>
      <c r="AS39" s="188">
        <v>0</v>
      </c>
      <c r="AT39" s="188">
        <v>0</v>
      </c>
      <c r="AU39" s="190">
        <f t="shared" si="65"/>
        <v>0</v>
      </c>
      <c r="AV39" s="188">
        <f t="shared" si="65"/>
        <v>0</v>
      </c>
      <c r="AW39" s="189">
        <f t="shared" si="65"/>
        <v>0</v>
      </c>
      <c r="AX39" s="192">
        <f t="shared" si="57"/>
        <v>0</v>
      </c>
      <c r="AY39" s="193">
        <f t="shared" si="58"/>
        <v>0</v>
      </c>
      <c r="AZ39" s="194">
        <f t="shared" si="59"/>
        <v>0</v>
      </c>
      <c r="BA39" s="187">
        <f>BA40+BA41+BA42</f>
        <v>0</v>
      </c>
      <c r="BB39" s="187">
        <f aca="true" t="shared" si="67" ref="BB39:CS39">BB40+BB41+BB42</f>
        <v>0</v>
      </c>
      <c r="BC39" s="187">
        <f t="shared" si="67"/>
        <v>0</v>
      </c>
      <c r="BD39" s="187">
        <f t="shared" si="67"/>
        <v>0</v>
      </c>
      <c r="BE39" s="187">
        <f t="shared" si="67"/>
        <v>0</v>
      </c>
      <c r="BF39" s="187">
        <f t="shared" si="67"/>
        <v>0</v>
      </c>
      <c r="BG39" s="187">
        <f t="shared" si="67"/>
        <v>0</v>
      </c>
      <c r="BH39" s="187">
        <f t="shared" si="67"/>
        <v>0</v>
      </c>
      <c r="BI39" s="187">
        <f t="shared" si="67"/>
        <v>0</v>
      </c>
      <c r="BJ39" s="187">
        <f t="shared" si="67"/>
        <v>0</v>
      </c>
      <c r="BK39" s="187">
        <f t="shared" si="67"/>
        <v>0</v>
      </c>
      <c r="BL39" s="187">
        <f t="shared" si="67"/>
        <v>0</v>
      </c>
      <c r="BM39" s="187">
        <f t="shared" si="67"/>
        <v>0</v>
      </c>
      <c r="BN39" s="187">
        <f t="shared" si="67"/>
        <v>0</v>
      </c>
      <c r="BO39" s="307">
        <f t="shared" si="67"/>
        <v>0</v>
      </c>
      <c r="BP39" s="307">
        <f t="shared" si="67"/>
        <v>0</v>
      </c>
      <c r="BQ39" s="307">
        <f t="shared" si="67"/>
        <v>0</v>
      </c>
      <c r="BR39" s="300">
        <f t="shared" si="67"/>
        <v>0</v>
      </c>
      <c r="BS39" s="307">
        <f t="shared" si="67"/>
        <v>0</v>
      </c>
      <c r="BT39" s="307">
        <f t="shared" si="67"/>
        <v>0</v>
      </c>
      <c r="BU39" s="307">
        <f t="shared" si="67"/>
        <v>0</v>
      </c>
      <c r="BV39" s="307">
        <f t="shared" si="67"/>
        <v>1020</v>
      </c>
      <c r="BW39" s="307">
        <f t="shared" si="67"/>
        <v>0</v>
      </c>
      <c r="BX39" s="300">
        <f t="shared" si="67"/>
        <v>0</v>
      </c>
      <c r="BY39" s="307">
        <f t="shared" si="67"/>
        <v>0</v>
      </c>
      <c r="BZ39" s="307">
        <f t="shared" si="67"/>
        <v>0</v>
      </c>
      <c r="CA39" s="307">
        <f t="shared" si="67"/>
        <v>0</v>
      </c>
      <c r="CB39" s="307">
        <f t="shared" si="67"/>
        <v>0</v>
      </c>
      <c r="CC39" s="307">
        <f t="shared" si="67"/>
        <v>0</v>
      </c>
      <c r="CD39" s="300">
        <f t="shared" si="67"/>
        <v>0</v>
      </c>
      <c r="CE39" s="307">
        <f t="shared" si="67"/>
        <v>0</v>
      </c>
      <c r="CF39" s="307">
        <f t="shared" si="67"/>
        <v>0</v>
      </c>
      <c r="CG39" s="300">
        <f t="shared" si="67"/>
        <v>0</v>
      </c>
      <c r="CH39" s="307">
        <f t="shared" si="67"/>
        <v>1020</v>
      </c>
      <c r="CI39" s="307">
        <f t="shared" si="67"/>
        <v>0</v>
      </c>
      <c r="CJ39" s="300">
        <f t="shared" si="67"/>
        <v>0</v>
      </c>
      <c r="CK39" s="190">
        <f t="shared" si="67"/>
        <v>0</v>
      </c>
      <c r="CL39" s="187">
        <f t="shared" si="67"/>
        <v>0</v>
      </c>
      <c r="CM39" s="187">
        <f t="shared" si="67"/>
        <v>0</v>
      </c>
      <c r="CN39" s="187">
        <f t="shared" si="67"/>
        <v>0</v>
      </c>
      <c r="CO39" s="187">
        <f t="shared" si="67"/>
        <v>0</v>
      </c>
      <c r="CP39" s="187">
        <f t="shared" si="67"/>
        <v>0</v>
      </c>
      <c r="CQ39" s="187">
        <f t="shared" si="67"/>
        <v>1020</v>
      </c>
      <c r="CR39" s="187">
        <f t="shared" si="67"/>
        <v>0</v>
      </c>
      <c r="CS39" s="187">
        <f t="shared" si="67"/>
        <v>0</v>
      </c>
    </row>
    <row r="40" spans="1:97" ht="15">
      <c r="A40" s="186" t="s">
        <v>350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0"/>
      <c r="AR40" s="158"/>
      <c r="AS40" s="158"/>
      <c r="AT40" s="158"/>
      <c r="AU40" s="185"/>
      <c r="AV40" s="158"/>
      <c r="AW40" s="169"/>
      <c r="AX40" s="174">
        <f t="shared" si="57"/>
        <v>0</v>
      </c>
      <c r="AY40" s="156">
        <f t="shared" si="58"/>
        <v>0</v>
      </c>
      <c r="AZ40" s="175">
        <f t="shared" si="59"/>
        <v>0</v>
      </c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9"/>
      <c r="BM40" s="168"/>
      <c r="BN40" s="158"/>
      <c r="BO40" s="160"/>
      <c r="BP40" s="168"/>
      <c r="BQ40" s="158"/>
      <c r="BR40" s="169"/>
      <c r="BS40" s="168"/>
      <c r="BT40" s="158"/>
      <c r="BU40" s="160"/>
      <c r="BV40" s="168"/>
      <c r="BW40" s="158"/>
      <c r="BX40" s="169"/>
      <c r="BY40" s="168"/>
      <c r="BZ40" s="158"/>
      <c r="CA40" s="160"/>
      <c r="CB40" s="168"/>
      <c r="CC40" s="158"/>
      <c r="CD40" s="169"/>
      <c r="CE40" s="168"/>
      <c r="CF40" s="158"/>
      <c r="CG40" s="169"/>
      <c r="CH40" s="168">
        <f aca="true" t="shared" si="68" ref="CH40:CJ43">BP40+BS40+BV40+BY40+CB40+CE40</f>
        <v>0</v>
      </c>
      <c r="CI40" s="168">
        <f t="shared" si="68"/>
        <v>0</v>
      </c>
      <c r="CJ40" s="316">
        <f t="shared" si="68"/>
        <v>0</v>
      </c>
      <c r="CK40" s="185"/>
      <c r="CL40" s="158"/>
      <c r="CM40" s="160"/>
      <c r="CN40" s="168"/>
      <c r="CO40" s="158"/>
      <c r="CP40" s="169"/>
      <c r="CQ40" s="284">
        <f aca="true" t="shared" si="69" ref="CQ40:CS41">AC40+AX40+BA40+BD40+BG40+BJ40+BM40</f>
        <v>0</v>
      </c>
      <c r="CR40" s="157">
        <f t="shared" si="69"/>
        <v>0</v>
      </c>
      <c r="CS40" s="161">
        <f t="shared" si="69"/>
        <v>0</v>
      </c>
    </row>
    <row r="41" spans="1:97" ht="15">
      <c r="A41" s="186" t="s">
        <v>351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0"/>
      <c r="AR41" s="158"/>
      <c r="AS41" s="158"/>
      <c r="AT41" s="158"/>
      <c r="AU41" s="185"/>
      <c r="AV41" s="158"/>
      <c r="AW41" s="169"/>
      <c r="AX41" s="174">
        <f>AF41+AI41+AL41+AO41+AU41+AR41</f>
        <v>0</v>
      </c>
      <c r="AY41" s="156">
        <f t="shared" si="58"/>
        <v>0</v>
      </c>
      <c r="AZ41" s="175">
        <f t="shared" si="59"/>
        <v>0</v>
      </c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9"/>
      <c r="BM41" s="168"/>
      <c r="BN41" s="158"/>
      <c r="BO41" s="160"/>
      <c r="BP41" s="168"/>
      <c r="BQ41" s="158"/>
      <c r="BR41" s="169"/>
      <c r="BS41" s="168"/>
      <c r="BT41" s="158"/>
      <c r="BU41" s="160"/>
      <c r="BV41" s="168"/>
      <c r="BW41" s="158"/>
      <c r="BX41" s="169"/>
      <c r="BY41" s="168"/>
      <c r="BZ41" s="158"/>
      <c r="CA41" s="160"/>
      <c r="CB41" s="168"/>
      <c r="CC41" s="158"/>
      <c r="CD41" s="169"/>
      <c r="CE41" s="168"/>
      <c r="CF41" s="158"/>
      <c r="CG41" s="169"/>
      <c r="CH41" s="168">
        <f t="shared" si="68"/>
        <v>0</v>
      </c>
      <c r="CI41" s="168">
        <f t="shared" si="68"/>
        <v>0</v>
      </c>
      <c r="CJ41" s="316">
        <f t="shared" si="68"/>
        <v>0</v>
      </c>
      <c r="CK41" s="185"/>
      <c r="CL41" s="158"/>
      <c r="CM41" s="160"/>
      <c r="CN41" s="168"/>
      <c r="CO41" s="158"/>
      <c r="CP41" s="169"/>
      <c r="CQ41" s="284">
        <f t="shared" si="69"/>
        <v>0</v>
      </c>
      <c r="CR41" s="157">
        <f t="shared" si="69"/>
        <v>0</v>
      </c>
      <c r="CS41" s="161">
        <f t="shared" si="69"/>
        <v>0</v>
      </c>
    </row>
    <row r="42" spans="1:97" ht="15">
      <c r="A42" s="186" t="s">
        <v>353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0"/>
      <c r="AR42" s="158"/>
      <c r="AS42" s="158"/>
      <c r="AT42" s="158"/>
      <c r="AU42" s="185"/>
      <c r="AV42" s="158"/>
      <c r="AW42" s="169"/>
      <c r="AX42" s="174">
        <f>AF42+AI42+AL42+AO42+AU42+AR42</f>
        <v>0</v>
      </c>
      <c r="AY42" s="156">
        <f t="shared" si="58"/>
        <v>0</v>
      </c>
      <c r="AZ42" s="175">
        <f t="shared" si="59"/>
        <v>0</v>
      </c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9"/>
      <c r="BM42" s="168"/>
      <c r="BN42" s="158"/>
      <c r="BO42" s="160"/>
      <c r="BP42" s="168"/>
      <c r="BQ42" s="158"/>
      <c r="BR42" s="169"/>
      <c r="BS42" s="168"/>
      <c r="BT42" s="158"/>
      <c r="BU42" s="160"/>
      <c r="BV42" s="168">
        <v>1020</v>
      </c>
      <c r="BW42" s="158"/>
      <c r="BX42" s="169"/>
      <c r="BY42" s="168"/>
      <c r="BZ42" s="158"/>
      <c r="CA42" s="160"/>
      <c r="CB42" s="168"/>
      <c r="CC42" s="158"/>
      <c r="CD42" s="169"/>
      <c r="CE42" s="168"/>
      <c r="CF42" s="158"/>
      <c r="CG42" s="169"/>
      <c r="CH42" s="168">
        <f t="shared" si="68"/>
        <v>1020</v>
      </c>
      <c r="CI42" s="168">
        <f t="shared" si="68"/>
        <v>0</v>
      </c>
      <c r="CJ42" s="316">
        <f t="shared" si="68"/>
        <v>0</v>
      </c>
      <c r="CK42" s="185"/>
      <c r="CL42" s="158"/>
      <c r="CM42" s="160"/>
      <c r="CN42" s="168"/>
      <c r="CO42" s="158"/>
      <c r="CP42" s="169"/>
      <c r="CQ42" s="284">
        <f>AC42+AX42+BA42+BD42+BG42+BJ42+BM42+CK42+CN42+CH42</f>
        <v>1020</v>
      </c>
      <c r="CR42" s="284">
        <f>AD42+AY42+BB42+BE42+BH42+BK42+BN42+CL42+CO42</f>
        <v>0</v>
      </c>
      <c r="CS42" s="284">
        <f>AE42+AZ42+BC42+BF42+BI42+BL42+BO42+CM42</f>
        <v>0</v>
      </c>
    </row>
    <row r="43" spans="1:97" ht="15">
      <c r="A43" s="197" t="s">
        <v>355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436.4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436.4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>
        <v>40.16</v>
      </c>
      <c r="AP43" s="158"/>
      <c r="AQ43" s="160"/>
      <c r="AR43" s="158">
        <v>34.92</v>
      </c>
      <c r="AS43" s="158"/>
      <c r="AT43" s="158">
        <v>0</v>
      </c>
      <c r="AU43" s="185"/>
      <c r="AV43" s="158"/>
      <c r="AW43" s="169">
        <v>0</v>
      </c>
      <c r="AX43" s="174">
        <f>AF43+AI43+AL43+AO43+AU43+AR43</f>
        <v>75.08</v>
      </c>
      <c r="AY43" s="156">
        <f t="shared" si="58"/>
        <v>0</v>
      </c>
      <c r="AZ43" s="175">
        <f t="shared" si="59"/>
        <v>0</v>
      </c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9"/>
      <c r="BM43" s="168"/>
      <c r="BN43" s="158"/>
      <c r="BO43" s="160"/>
      <c r="BP43" s="168"/>
      <c r="BQ43" s="158"/>
      <c r="BR43" s="169"/>
      <c r="BS43" s="168"/>
      <c r="BT43" s="158"/>
      <c r="BU43" s="160"/>
      <c r="BV43" s="168"/>
      <c r="BW43" s="158"/>
      <c r="BX43" s="169"/>
      <c r="BY43" s="168"/>
      <c r="BZ43" s="158"/>
      <c r="CA43" s="160"/>
      <c r="CB43" s="168"/>
      <c r="CC43" s="158"/>
      <c r="CD43" s="169"/>
      <c r="CE43" s="168"/>
      <c r="CF43" s="158"/>
      <c r="CG43" s="169"/>
      <c r="CH43" s="198">
        <f t="shared" si="68"/>
        <v>0</v>
      </c>
      <c r="CI43" s="198">
        <f t="shared" si="68"/>
        <v>0</v>
      </c>
      <c r="CJ43" s="317">
        <f t="shared" si="68"/>
        <v>0</v>
      </c>
      <c r="CK43" s="185"/>
      <c r="CL43" s="158"/>
      <c r="CM43" s="160"/>
      <c r="CN43" s="168"/>
      <c r="CO43" s="158"/>
      <c r="CP43" s="169"/>
      <c r="CQ43" s="284">
        <f>AC43+AX43+BA43+BD43+BG43+BJ43+BM43+CK43+CN43+CH43</f>
        <v>511.47999999999996</v>
      </c>
      <c r="CR43" s="157">
        <f>AD43+AY43+BB43+BE43+BH43+BK43+BN43</f>
        <v>0</v>
      </c>
      <c r="CS43" s="161">
        <f>AE43+AZ43+BC43+BF43+BI43+BL43+BO43</f>
        <v>0</v>
      </c>
    </row>
    <row r="44" spans="1:97" ht="14.25">
      <c r="A44" s="197" t="s">
        <v>230</v>
      </c>
      <c r="B44" s="187">
        <f>B45+B56+B57+B58</f>
        <v>1071017.8</v>
      </c>
      <c r="C44" s="188">
        <f aca="true" t="shared" si="70" ref="C44:P44">C45+C56+C57+C58</f>
        <v>0</v>
      </c>
      <c r="D44" s="189">
        <f t="shared" si="70"/>
        <v>0</v>
      </c>
      <c r="E44" s="187">
        <f t="shared" si="70"/>
        <v>0</v>
      </c>
      <c r="F44" s="188">
        <f t="shared" si="70"/>
        <v>0</v>
      </c>
      <c r="G44" s="189">
        <f t="shared" si="70"/>
        <v>0</v>
      </c>
      <c r="H44" s="187">
        <f t="shared" si="70"/>
        <v>22374.85</v>
      </c>
      <c r="I44" s="188">
        <f t="shared" si="70"/>
        <v>0</v>
      </c>
      <c r="J44" s="189">
        <f t="shared" si="70"/>
        <v>0</v>
      </c>
      <c r="K44" s="187">
        <f t="shared" si="70"/>
        <v>23887</v>
      </c>
      <c r="L44" s="188">
        <f t="shared" si="70"/>
        <v>0</v>
      </c>
      <c r="M44" s="189">
        <f t="shared" si="70"/>
        <v>0</v>
      </c>
      <c r="N44" s="187">
        <f t="shared" si="70"/>
        <v>23430.24</v>
      </c>
      <c r="O44" s="188">
        <f t="shared" si="70"/>
        <v>0</v>
      </c>
      <c r="P44" s="189">
        <f t="shared" si="70"/>
        <v>0</v>
      </c>
      <c r="Q44" s="190">
        <f aca="true" t="shared" si="71" ref="Q44:V44">Q45+Q56+Q57+Q58</f>
        <v>0</v>
      </c>
      <c r="R44" s="188">
        <f t="shared" si="71"/>
        <v>0</v>
      </c>
      <c r="S44" s="191">
        <f t="shared" si="71"/>
        <v>0</v>
      </c>
      <c r="T44" s="187">
        <f t="shared" si="71"/>
        <v>27121.69</v>
      </c>
      <c r="U44" s="188">
        <f t="shared" si="71"/>
        <v>0</v>
      </c>
      <c r="V44" s="189">
        <f t="shared" si="71"/>
        <v>0</v>
      </c>
      <c r="W44" s="187">
        <f aca="true" t="shared" si="72" ref="W44:AB44">W45+W56+W57+W58</f>
        <v>0</v>
      </c>
      <c r="X44" s="188">
        <f t="shared" si="72"/>
        <v>0</v>
      </c>
      <c r="Y44" s="189">
        <f t="shared" si="72"/>
        <v>0</v>
      </c>
      <c r="Z44" s="187">
        <f t="shared" si="72"/>
        <v>15206.17</v>
      </c>
      <c r="AA44" s="188">
        <f t="shared" si="72"/>
        <v>0</v>
      </c>
      <c r="AB44" s="189">
        <f t="shared" si="72"/>
        <v>0</v>
      </c>
      <c r="AC44" s="192">
        <f t="shared" si="7"/>
        <v>1183037.75</v>
      </c>
      <c r="AD44" s="193">
        <f t="shared" si="8"/>
        <v>0</v>
      </c>
      <c r="AE44" s="194">
        <f t="shared" si="9"/>
        <v>0</v>
      </c>
      <c r="AF44" s="187">
        <f aca="true" t="shared" si="73" ref="AF44:AW44">AF45+AF56+AF57+AF58</f>
        <v>77590.3</v>
      </c>
      <c r="AG44" s="188">
        <f t="shared" si="73"/>
        <v>0</v>
      </c>
      <c r="AH44" s="189">
        <f t="shared" si="73"/>
        <v>0</v>
      </c>
      <c r="AI44" s="187">
        <f aca="true" t="shared" si="74" ref="AI44:AN44">AI45+AI56+AI57+AI58</f>
        <v>2960</v>
      </c>
      <c r="AJ44" s="188">
        <f t="shared" si="74"/>
        <v>0</v>
      </c>
      <c r="AK44" s="189">
        <f t="shared" si="74"/>
        <v>0</v>
      </c>
      <c r="AL44" s="187">
        <f t="shared" si="74"/>
        <v>0</v>
      </c>
      <c r="AM44" s="188">
        <f t="shared" si="74"/>
        <v>0</v>
      </c>
      <c r="AN44" s="189">
        <f t="shared" si="74"/>
        <v>0</v>
      </c>
      <c r="AO44" s="187">
        <f t="shared" si="73"/>
        <v>10799.42</v>
      </c>
      <c r="AP44" s="188">
        <f t="shared" si="73"/>
        <v>0</v>
      </c>
      <c r="AQ44" s="191">
        <f t="shared" si="73"/>
        <v>0</v>
      </c>
      <c r="AR44" s="190">
        <f t="shared" si="73"/>
        <v>0</v>
      </c>
      <c r="AS44" s="190">
        <f t="shared" si="73"/>
        <v>0</v>
      </c>
      <c r="AT44" s="190">
        <f t="shared" si="73"/>
        <v>0</v>
      </c>
      <c r="AU44" s="190">
        <f t="shared" si="73"/>
        <v>0</v>
      </c>
      <c r="AV44" s="188">
        <f t="shared" si="73"/>
        <v>0</v>
      </c>
      <c r="AW44" s="189">
        <f t="shared" si="73"/>
        <v>0</v>
      </c>
      <c r="AX44" s="192">
        <f t="shared" si="57"/>
        <v>91349.72</v>
      </c>
      <c r="AY44" s="193">
        <f t="shared" si="58"/>
        <v>0</v>
      </c>
      <c r="AZ44" s="194">
        <f t="shared" si="59"/>
        <v>0</v>
      </c>
      <c r="BA44" s="187">
        <f>BA45+BA58</f>
        <v>0</v>
      </c>
      <c r="BB44" s="187">
        <f aca="true" t="shared" si="75" ref="BB44:CS44">BB45+BB58</f>
        <v>0</v>
      </c>
      <c r="BC44" s="187">
        <f t="shared" si="75"/>
        <v>0</v>
      </c>
      <c r="BD44" s="187">
        <f t="shared" si="75"/>
        <v>2850.36</v>
      </c>
      <c r="BE44" s="187">
        <f t="shared" si="75"/>
        <v>0</v>
      </c>
      <c r="BF44" s="187">
        <f t="shared" si="75"/>
        <v>0</v>
      </c>
      <c r="BG44" s="187">
        <f t="shared" si="75"/>
        <v>62028.9</v>
      </c>
      <c r="BH44" s="187">
        <f t="shared" si="75"/>
        <v>0</v>
      </c>
      <c r="BI44" s="187">
        <f t="shared" si="75"/>
        <v>0</v>
      </c>
      <c r="BJ44" s="187">
        <f t="shared" si="75"/>
        <v>0</v>
      </c>
      <c r="BK44" s="187">
        <f t="shared" si="75"/>
        <v>0</v>
      </c>
      <c r="BL44" s="187">
        <f t="shared" si="75"/>
        <v>0</v>
      </c>
      <c r="BM44" s="187">
        <f t="shared" si="75"/>
        <v>1356.59</v>
      </c>
      <c r="BN44" s="187">
        <f t="shared" si="75"/>
        <v>0</v>
      </c>
      <c r="BO44" s="307">
        <f t="shared" si="75"/>
        <v>0</v>
      </c>
      <c r="BP44" s="307">
        <f aca="true" t="shared" si="76" ref="BP44:CJ44">BP45+BP58</f>
        <v>0</v>
      </c>
      <c r="BQ44" s="307">
        <f t="shared" si="76"/>
        <v>0</v>
      </c>
      <c r="BR44" s="300">
        <f t="shared" si="76"/>
        <v>0</v>
      </c>
      <c r="BS44" s="307">
        <f t="shared" si="76"/>
        <v>71450.27</v>
      </c>
      <c r="BT44" s="307">
        <f t="shared" si="76"/>
        <v>0</v>
      </c>
      <c r="BU44" s="307">
        <f t="shared" si="76"/>
        <v>0</v>
      </c>
      <c r="BV44" s="307">
        <f t="shared" si="76"/>
        <v>34050</v>
      </c>
      <c r="BW44" s="307">
        <f t="shared" si="76"/>
        <v>0</v>
      </c>
      <c r="BX44" s="300">
        <f t="shared" si="76"/>
        <v>0</v>
      </c>
      <c r="BY44" s="307">
        <f t="shared" si="76"/>
        <v>20403.9</v>
      </c>
      <c r="BZ44" s="307">
        <f t="shared" si="76"/>
        <v>0</v>
      </c>
      <c r="CA44" s="307">
        <f t="shared" si="76"/>
        <v>0</v>
      </c>
      <c r="CB44" s="307">
        <f t="shared" si="76"/>
        <v>0</v>
      </c>
      <c r="CC44" s="307">
        <f t="shared" si="76"/>
        <v>0</v>
      </c>
      <c r="CD44" s="300">
        <f t="shared" si="76"/>
        <v>0</v>
      </c>
      <c r="CE44" s="307">
        <f t="shared" si="76"/>
        <v>0</v>
      </c>
      <c r="CF44" s="307">
        <f t="shared" si="76"/>
        <v>0</v>
      </c>
      <c r="CG44" s="300">
        <f t="shared" si="76"/>
        <v>0</v>
      </c>
      <c r="CH44" s="307">
        <f t="shared" si="76"/>
        <v>125904.17000000001</v>
      </c>
      <c r="CI44" s="307">
        <f t="shared" si="76"/>
        <v>0</v>
      </c>
      <c r="CJ44" s="300">
        <f t="shared" si="76"/>
        <v>0</v>
      </c>
      <c r="CK44" s="190">
        <f t="shared" si="75"/>
        <v>0</v>
      </c>
      <c r="CL44" s="187">
        <f t="shared" si="75"/>
        <v>0</v>
      </c>
      <c r="CM44" s="187">
        <f t="shared" si="75"/>
        <v>0</v>
      </c>
      <c r="CN44" s="187">
        <f t="shared" si="75"/>
        <v>0</v>
      </c>
      <c r="CO44" s="187">
        <f t="shared" si="75"/>
        <v>0</v>
      </c>
      <c r="CP44" s="187">
        <f t="shared" si="75"/>
        <v>0</v>
      </c>
      <c r="CQ44" s="187">
        <f t="shared" si="75"/>
        <v>1466527.49</v>
      </c>
      <c r="CR44" s="187">
        <f t="shared" si="75"/>
        <v>0</v>
      </c>
      <c r="CS44" s="187">
        <f t="shared" si="75"/>
        <v>0</v>
      </c>
    </row>
    <row r="45" spans="1:97" ht="14.25">
      <c r="A45" s="197" t="s">
        <v>356</v>
      </c>
      <c r="B45" s="187">
        <f>B46+B47+B51</f>
        <v>1071017.8</v>
      </c>
      <c r="C45" s="188">
        <f aca="true" t="shared" si="77" ref="C45:P45">C46+C47+C51</f>
        <v>0</v>
      </c>
      <c r="D45" s="189">
        <f t="shared" si="77"/>
        <v>0</v>
      </c>
      <c r="E45" s="187">
        <f t="shared" si="77"/>
        <v>0</v>
      </c>
      <c r="F45" s="188">
        <f>F46+F47+F48</f>
        <v>0</v>
      </c>
      <c r="G45" s="189">
        <f t="shared" si="77"/>
        <v>0</v>
      </c>
      <c r="H45" s="187">
        <f t="shared" si="77"/>
        <v>22374.85</v>
      </c>
      <c r="I45" s="188">
        <f t="shared" si="77"/>
        <v>0</v>
      </c>
      <c r="J45" s="189">
        <f t="shared" si="77"/>
        <v>0</v>
      </c>
      <c r="K45" s="187">
        <f t="shared" si="77"/>
        <v>23887</v>
      </c>
      <c r="L45" s="188">
        <f t="shared" si="77"/>
        <v>0</v>
      </c>
      <c r="M45" s="189">
        <f t="shared" si="77"/>
        <v>0</v>
      </c>
      <c r="N45" s="187">
        <f t="shared" si="77"/>
        <v>23430.24</v>
      </c>
      <c r="O45" s="188">
        <f t="shared" si="77"/>
        <v>0</v>
      </c>
      <c r="P45" s="189">
        <f t="shared" si="77"/>
        <v>0</v>
      </c>
      <c r="Q45" s="190">
        <f aca="true" t="shared" si="78" ref="Q45:V45">Q46+Q47+Q51</f>
        <v>0</v>
      </c>
      <c r="R45" s="188">
        <f t="shared" si="78"/>
        <v>0</v>
      </c>
      <c r="S45" s="191">
        <f t="shared" si="78"/>
        <v>0</v>
      </c>
      <c r="T45" s="187">
        <f t="shared" si="78"/>
        <v>27121.69</v>
      </c>
      <c r="U45" s="188">
        <f t="shared" si="78"/>
        <v>0</v>
      </c>
      <c r="V45" s="189">
        <f t="shared" si="78"/>
        <v>0</v>
      </c>
      <c r="W45" s="187">
        <f aca="true" t="shared" si="79" ref="W45:AB45">W46+W47+W51</f>
        <v>0</v>
      </c>
      <c r="X45" s="188">
        <f t="shared" si="79"/>
        <v>0</v>
      </c>
      <c r="Y45" s="189">
        <f t="shared" si="79"/>
        <v>0</v>
      </c>
      <c r="Z45" s="187">
        <f t="shared" si="79"/>
        <v>15206.17</v>
      </c>
      <c r="AA45" s="188">
        <f t="shared" si="79"/>
        <v>0</v>
      </c>
      <c r="AB45" s="189">
        <f t="shared" si="79"/>
        <v>0</v>
      </c>
      <c r="AC45" s="192">
        <f t="shared" si="7"/>
        <v>1183037.75</v>
      </c>
      <c r="AD45" s="193">
        <f t="shared" si="8"/>
        <v>0</v>
      </c>
      <c r="AE45" s="194">
        <f t="shared" si="9"/>
        <v>0</v>
      </c>
      <c r="AF45" s="187">
        <f>AF46+AF47+AF51</f>
        <v>77590.3</v>
      </c>
      <c r="AG45" s="188">
        <f aca="true" t="shared" si="80" ref="AG45:AW45">AG46+AG47+AG51</f>
        <v>0</v>
      </c>
      <c r="AH45" s="189">
        <f t="shared" si="80"/>
        <v>0</v>
      </c>
      <c r="AI45" s="187">
        <f aca="true" t="shared" si="81" ref="AI45:AN45">AI46+AI47+AI51</f>
        <v>2960</v>
      </c>
      <c r="AJ45" s="188">
        <f t="shared" si="81"/>
        <v>0</v>
      </c>
      <c r="AK45" s="189">
        <f t="shared" si="81"/>
        <v>0</v>
      </c>
      <c r="AL45" s="187">
        <f t="shared" si="81"/>
        <v>0</v>
      </c>
      <c r="AM45" s="188">
        <f t="shared" si="81"/>
        <v>0</v>
      </c>
      <c r="AN45" s="189">
        <f t="shared" si="81"/>
        <v>0</v>
      </c>
      <c r="AO45" s="187">
        <f t="shared" si="80"/>
        <v>10799.42</v>
      </c>
      <c r="AP45" s="188">
        <f t="shared" si="80"/>
        <v>0</v>
      </c>
      <c r="AQ45" s="191">
        <f t="shared" si="80"/>
        <v>0</v>
      </c>
      <c r="AR45" s="190">
        <f t="shared" si="80"/>
        <v>0</v>
      </c>
      <c r="AS45" s="190">
        <f t="shared" si="80"/>
        <v>0</v>
      </c>
      <c r="AT45" s="190">
        <f t="shared" si="80"/>
        <v>0</v>
      </c>
      <c r="AU45" s="190">
        <f t="shared" si="80"/>
        <v>0</v>
      </c>
      <c r="AV45" s="188">
        <f t="shared" si="80"/>
        <v>0</v>
      </c>
      <c r="AW45" s="189">
        <f t="shared" si="80"/>
        <v>0</v>
      </c>
      <c r="AX45" s="192">
        <f t="shared" si="57"/>
        <v>91349.72</v>
      </c>
      <c r="AY45" s="193">
        <f t="shared" si="58"/>
        <v>0</v>
      </c>
      <c r="AZ45" s="194">
        <f t="shared" si="59"/>
        <v>0</v>
      </c>
      <c r="BA45" s="187">
        <f aca="true" t="shared" si="82" ref="BA45:BL45">BA46+BA47+BA51</f>
        <v>0</v>
      </c>
      <c r="BB45" s="188">
        <f t="shared" si="82"/>
        <v>0</v>
      </c>
      <c r="BC45" s="189">
        <f t="shared" si="82"/>
        <v>0</v>
      </c>
      <c r="BD45" s="187">
        <f t="shared" si="82"/>
        <v>2850.36</v>
      </c>
      <c r="BE45" s="188">
        <f t="shared" si="82"/>
        <v>0</v>
      </c>
      <c r="BF45" s="189">
        <f t="shared" si="82"/>
        <v>0</v>
      </c>
      <c r="BG45" s="187">
        <f>BG46+BG47+BG51</f>
        <v>62028.9</v>
      </c>
      <c r="BH45" s="188">
        <f>BH46+BH47+BH51</f>
        <v>0</v>
      </c>
      <c r="BI45" s="189">
        <f>BI46+BI47+BI51</f>
        <v>0</v>
      </c>
      <c r="BJ45" s="187">
        <f t="shared" si="82"/>
        <v>0</v>
      </c>
      <c r="BK45" s="188">
        <f t="shared" si="82"/>
        <v>0</v>
      </c>
      <c r="BL45" s="189">
        <f t="shared" si="82"/>
        <v>0</v>
      </c>
      <c r="BM45" s="187">
        <f>BM46+BM47+BM51</f>
        <v>1356.59</v>
      </c>
      <c r="BN45" s="188">
        <f>BN46+BN47+BN51</f>
        <v>0</v>
      </c>
      <c r="BO45" s="191">
        <f>BO46+BO47+BO51</f>
        <v>0</v>
      </c>
      <c r="BP45" s="307">
        <f aca="true" t="shared" si="83" ref="BP45:CJ45">BP46+BP47+BP51</f>
        <v>0</v>
      </c>
      <c r="BQ45" s="191">
        <f t="shared" si="83"/>
        <v>0</v>
      </c>
      <c r="BR45" s="189">
        <f t="shared" si="83"/>
        <v>0</v>
      </c>
      <c r="BS45" s="307">
        <f t="shared" si="83"/>
        <v>71450.27</v>
      </c>
      <c r="BT45" s="191">
        <f t="shared" si="83"/>
        <v>0</v>
      </c>
      <c r="BU45" s="191">
        <f t="shared" si="83"/>
        <v>0</v>
      </c>
      <c r="BV45" s="307">
        <f t="shared" si="83"/>
        <v>34050</v>
      </c>
      <c r="BW45" s="191">
        <f t="shared" si="83"/>
        <v>0</v>
      </c>
      <c r="BX45" s="189">
        <f t="shared" si="83"/>
        <v>0</v>
      </c>
      <c r="BY45" s="307">
        <f t="shared" si="83"/>
        <v>20403.9</v>
      </c>
      <c r="BZ45" s="191">
        <f t="shared" si="83"/>
        <v>0</v>
      </c>
      <c r="CA45" s="191">
        <f t="shared" si="83"/>
        <v>0</v>
      </c>
      <c r="CB45" s="307">
        <f t="shared" si="83"/>
        <v>0</v>
      </c>
      <c r="CC45" s="191">
        <f t="shared" si="83"/>
        <v>0</v>
      </c>
      <c r="CD45" s="189">
        <f t="shared" si="83"/>
        <v>0</v>
      </c>
      <c r="CE45" s="307">
        <f t="shared" si="83"/>
        <v>0</v>
      </c>
      <c r="CF45" s="191">
        <f t="shared" si="83"/>
        <v>0</v>
      </c>
      <c r="CG45" s="189">
        <f t="shared" si="83"/>
        <v>0</v>
      </c>
      <c r="CH45" s="307">
        <f t="shared" si="83"/>
        <v>125904.17000000001</v>
      </c>
      <c r="CI45" s="191">
        <f t="shared" si="83"/>
        <v>0</v>
      </c>
      <c r="CJ45" s="189">
        <f t="shared" si="83"/>
        <v>0</v>
      </c>
      <c r="CK45" s="190">
        <f aca="true" t="shared" si="84" ref="CK45:CQ45">CK46+CK47+CK51</f>
        <v>0</v>
      </c>
      <c r="CL45" s="188">
        <f t="shared" si="84"/>
        <v>0</v>
      </c>
      <c r="CM45" s="191">
        <f t="shared" si="84"/>
        <v>0</v>
      </c>
      <c r="CN45" s="187">
        <f t="shared" si="84"/>
        <v>0</v>
      </c>
      <c r="CO45" s="187">
        <f t="shared" si="84"/>
        <v>0</v>
      </c>
      <c r="CP45" s="300">
        <f t="shared" si="84"/>
        <v>0</v>
      </c>
      <c r="CQ45" s="283">
        <f t="shared" si="84"/>
        <v>1466527.49</v>
      </c>
      <c r="CR45" s="283">
        <f>CR46</f>
        <v>0</v>
      </c>
      <c r="CS45" s="196">
        <f>AE45+AZ45+BC45+BF45+BI45+BL45+BO45</f>
        <v>0</v>
      </c>
    </row>
    <row r="46" spans="1:97" ht="15">
      <c r="A46" s="186" t="s">
        <v>357</v>
      </c>
      <c r="B46" s="168">
        <v>1071017.8</v>
      </c>
      <c r="C46" s="158"/>
      <c r="D46" s="169"/>
      <c r="E46" s="168"/>
      <c r="F46" s="158"/>
      <c r="G46" s="169"/>
      <c r="H46" s="168">
        <v>22374.85</v>
      </c>
      <c r="I46" s="158"/>
      <c r="J46" s="169"/>
      <c r="K46" s="168">
        <v>23887</v>
      </c>
      <c r="L46" s="158"/>
      <c r="M46" s="169"/>
      <c r="N46" s="168">
        <v>23430.24</v>
      </c>
      <c r="O46" s="158"/>
      <c r="P46" s="169"/>
      <c r="Q46" s="185"/>
      <c r="R46" s="158"/>
      <c r="S46" s="160"/>
      <c r="T46" s="168">
        <v>27121.69</v>
      </c>
      <c r="U46" s="158"/>
      <c r="V46" s="169"/>
      <c r="W46" s="168"/>
      <c r="X46" s="158"/>
      <c r="Y46" s="169"/>
      <c r="Z46" s="168">
        <v>15206.17</v>
      </c>
      <c r="AA46" s="158"/>
      <c r="AB46" s="169"/>
      <c r="AC46" s="174">
        <f t="shared" si="7"/>
        <v>1183037.75</v>
      </c>
      <c r="AD46" s="156">
        <f t="shared" si="8"/>
        <v>0</v>
      </c>
      <c r="AE46" s="175">
        <f t="shared" si="9"/>
        <v>0</v>
      </c>
      <c r="AF46" s="168">
        <v>77590.3</v>
      </c>
      <c r="AG46" s="158"/>
      <c r="AH46" s="169"/>
      <c r="AI46" s="168">
        <v>2960</v>
      </c>
      <c r="AJ46" s="158"/>
      <c r="AK46" s="169"/>
      <c r="AL46" s="168"/>
      <c r="AM46" s="158"/>
      <c r="AN46" s="169"/>
      <c r="AO46" s="168">
        <v>10799.42</v>
      </c>
      <c r="AP46" s="158"/>
      <c r="AQ46" s="160"/>
      <c r="AR46" s="158"/>
      <c r="AS46" s="158"/>
      <c r="AT46" s="158"/>
      <c r="AU46" s="185"/>
      <c r="AV46" s="158"/>
      <c r="AW46" s="169"/>
      <c r="AX46" s="174">
        <f aca="true" t="shared" si="85" ref="AX46:AZ50">AF46+AI46+AL46+AO46+AU46+AR46</f>
        <v>91349.72</v>
      </c>
      <c r="AY46" s="174">
        <f t="shared" si="85"/>
        <v>0</v>
      </c>
      <c r="AZ46" s="174">
        <f t="shared" si="85"/>
        <v>0</v>
      </c>
      <c r="BA46" s="168"/>
      <c r="BB46" s="158"/>
      <c r="BC46" s="169"/>
      <c r="BD46" s="168">
        <v>2850.36</v>
      </c>
      <c r="BE46" s="158"/>
      <c r="BF46" s="169"/>
      <c r="BG46" s="168">
        <v>62028.9</v>
      </c>
      <c r="BH46" s="158"/>
      <c r="BI46" s="169"/>
      <c r="BJ46" s="168"/>
      <c r="BK46" s="158"/>
      <c r="BL46" s="169"/>
      <c r="BM46" s="168">
        <v>1356.59</v>
      </c>
      <c r="BN46" s="158"/>
      <c r="BO46" s="160"/>
      <c r="BP46" s="168"/>
      <c r="BQ46" s="158"/>
      <c r="BR46" s="169"/>
      <c r="BS46" s="168">
        <v>71450.27</v>
      </c>
      <c r="BT46" s="158"/>
      <c r="BU46" s="160"/>
      <c r="BV46" s="168">
        <v>34050</v>
      </c>
      <c r="BW46" s="158"/>
      <c r="BX46" s="169"/>
      <c r="BY46" s="168">
        <v>20403.9</v>
      </c>
      <c r="BZ46" s="158"/>
      <c r="CA46" s="160"/>
      <c r="CB46" s="168"/>
      <c r="CC46" s="158"/>
      <c r="CD46" s="169"/>
      <c r="CE46" s="168"/>
      <c r="CF46" s="158"/>
      <c r="CG46" s="169"/>
      <c r="CH46" s="168">
        <f aca="true" t="shared" si="86" ref="CH46:CJ49">BP46+BS46+BV46+BY46+CB46+CE46</f>
        <v>125904.17000000001</v>
      </c>
      <c r="CI46" s="168">
        <f t="shared" si="86"/>
        <v>0</v>
      </c>
      <c r="CJ46" s="316">
        <f t="shared" si="86"/>
        <v>0</v>
      </c>
      <c r="CK46" s="185"/>
      <c r="CL46" s="158"/>
      <c r="CM46" s="160"/>
      <c r="CN46" s="168"/>
      <c r="CO46" s="158"/>
      <c r="CP46" s="169"/>
      <c r="CQ46" s="284">
        <f>AC46+AX46+BA46+BD46+BG46+BJ46+BM46+CK46+CN46+CH46</f>
        <v>1466527.49</v>
      </c>
      <c r="CR46" s="284">
        <f>AD46+AY46+BB46+BE46+BH46+BK46+BN46+CL46+CO46</f>
        <v>0</v>
      </c>
      <c r="CS46" s="284">
        <f>AE46+AZ46+BC46+BF46+BI46+BL46+BO46+CM46</f>
        <v>0</v>
      </c>
    </row>
    <row r="47" spans="1:97" ht="15">
      <c r="A47" s="186" t="s">
        <v>358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7" ref="W47:AB47">W48+W49+W50</f>
        <v>0</v>
      </c>
      <c r="X47" s="155">
        <f t="shared" si="87"/>
        <v>0</v>
      </c>
      <c r="Y47" s="167">
        <f t="shared" si="87"/>
        <v>0</v>
      </c>
      <c r="Z47" s="166">
        <f t="shared" si="87"/>
        <v>0</v>
      </c>
      <c r="AA47" s="155">
        <f t="shared" si="87"/>
        <v>0</v>
      </c>
      <c r="AB47" s="167">
        <f t="shared" si="87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59"/>
      <c r="AR47" s="155"/>
      <c r="AS47" s="155"/>
      <c r="AT47" s="155"/>
      <c r="AU47" s="184"/>
      <c r="AV47" s="155"/>
      <c r="AW47" s="167"/>
      <c r="AX47" s="174">
        <f t="shared" si="85"/>
        <v>0</v>
      </c>
      <c r="AY47" s="174">
        <f t="shared" si="85"/>
        <v>0</v>
      </c>
      <c r="AZ47" s="174">
        <f t="shared" si="85"/>
        <v>0</v>
      </c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67"/>
      <c r="BM47" s="166"/>
      <c r="BN47" s="155"/>
      <c r="BO47" s="159"/>
      <c r="BP47" s="166"/>
      <c r="BQ47" s="155"/>
      <c r="BR47" s="167"/>
      <c r="BS47" s="166"/>
      <c r="BT47" s="155"/>
      <c r="BU47" s="159"/>
      <c r="BV47" s="166"/>
      <c r="BW47" s="155"/>
      <c r="BX47" s="167"/>
      <c r="BY47" s="166"/>
      <c r="BZ47" s="155"/>
      <c r="CA47" s="159"/>
      <c r="CB47" s="166"/>
      <c r="CC47" s="155"/>
      <c r="CD47" s="167"/>
      <c r="CE47" s="166"/>
      <c r="CF47" s="155"/>
      <c r="CG47" s="167"/>
      <c r="CH47" s="168">
        <f t="shared" si="86"/>
        <v>0</v>
      </c>
      <c r="CI47" s="168">
        <f t="shared" si="86"/>
        <v>0</v>
      </c>
      <c r="CJ47" s="316">
        <f t="shared" si="86"/>
        <v>0</v>
      </c>
      <c r="CK47" s="184"/>
      <c r="CL47" s="155"/>
      <c r="CM47" s="159"/>
      <c r="CN47" s="166"/>
      <c r="CO47" s="155"/>
      <c r="CP47" s="167"/>
      <c r="CQ47" s="284">
        <f aca="true" t="shared" si="88" ref="CQ47:CS53">AC47+AX47+BA47+BD47+BG47+BJ47+BM47</f>
        <v>0</v>
      </c>
      <c r="CR47" s="157">
        <f t="shared" si="88"/>
        <v>0</v>
      </c>
      <c r="CS47" s="161">
        <f t="shared" si="88"/>
        <v>0</v>
      </c>
    </row>
    <row r="48" spans="1:97" ht="15">
      <c r="A48" s="186" t="s">
        <v>360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0"/>
      <c r="AR48" s="158"/>
      <c r="AS48" s="158"/>
      <c r="AT48" s="158"/>
      <c r="AU48" s="185"/>
      <c r="AV48" s="158"/>
      <c r="AW48" s="169"/>
      <c r="AX48" s="174">
        <f t="shared" si="85"/>
        <v>0</v>
      </c>
      <c r="AY48" s="174">
        <f t="shared" si="85"/>
        <v>0</v>
      </c>
      <c r="AZ48" s="174">
        <f t="shared" si="85"/>
        <v>0</v>
      </c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9"/>
      <c r="BM48" s="168"/>
      <c r="BN48" s="158"/>
      <c r="BO48" s="160"/>
      <c r="BP48" s="168"/>
      <c r="BQ48" s="158"/>
      <c r="BR48" s="169"/>
      <c r="BS48" s="168"/>
      <c r="BT48" s="158"/>
      <c r="BU48" s="160"/>
      <c r="BV48" s="168"/>
      <c r="BW48" s="158"/>
      <c r="BX48" s="169"/>
      <c r="BY48" s="168"/>
      <c r="BZ48" s="158"/>
      <c r="CA48" s="160"/>
      <c r="CB48" s="168"/>
      <c r="CC48" s="158"/>
      <c r="CD48" s="169"/>
      <c r="CE48" s="168"/>
      <c r="CF48" s="158"/>
      <c r="CG48" s="169"/>
      <c r="CH48" s="168">
        <f t="shared" si="86"/>
        <v>0</v>
      </c>
      <c r="CI48" s="168">
        <f t="shared" si="86"/>
        <v>0</v>
      </c>
      <c r="CJ48" s="316">
        <f t="shared" si="86"/>
        <v>0</v>
      </c>
      <c r="CK48" s="185"/>
      <c r="CL48" s="158"/>
      <c r="CM48" s="160"/>
      <c r="CN48" s="168"/>
      <c r="CO48" s="158"/>
      <c r="CP48" s="169"/>
      <c r="CQ48" s="284">
        <f t="shared" si="88"/>
        <v>0</v>
      </c>
      <c r="CR48" s="157">
        <f t="shared" si="88"/>
        <v>0</v>
      </c>
      <c r="CS48" s="161">
        <f t="shared" si="88"/>
        <v>0</v>
      </c>
    </row>
    <row r="49" spans="1:97" ht="15">
      <c r="A49" s="186" t="s">
        <v>362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0"/>
      <c r="AR49" s="158"/>
      <c r="AS49" s="158"/>
      <c r="AT49" s="158"/>
      <c r="AU49" s="185"/>
      <c r="AV49" s="158"/>
      <c r="AW49" s="169"/>
      <c r="AX49" s="174">
        <f t="shared" si="85"/>
        <v>0</v>
      </c>
      <c r="AY49" s="174">
        <f t="shared" si="85"/>
        <v>0</v>
      </c>
      <c r="AZ49" s="174">
        <f t="shared" si="85"/>
        <v>0</v>
      </c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9"/>
      <c r="BM49" s="168"/>
      <c r="BN49" s="158"/>
      <c r="BO49" s="160"/>
      <c r="BP49" s="168"/>
      <c r="BQ49" s="158"/>
      <c r="BR49" s="169"/>
      <c r="BS49" s="168"/>
      <c r="BT49" s="158"/>
      <c r="BU49" s="160"/>
      <c r="BV49" s="168"/>
      <c r="BW49" s="158"/>
      <c r="BX49" s="169"/>
      <c r="BY49" s="168"/>
      <c r="BZ49" s="158"/>
      <c r="CA49" s="160"/>
      <c r="CB49" s="168"/>
      <c r="CC49" s="158"/>
      <c r="CD49" s="169"/>
      <c r="CE49" s="168"/>
      <c r="CF49" s="158"/>
      <c r="CG49" s="169"/>
      <c r="CH49" s="168">
        <f t="shared" si="86"/>
        <v>0</v>
      </c>
      <c r="CI49" s="168">
        <f t="shared" si="86"/>
        <v>0</v>
      </c>
      <c r="CJ49" s="316">
        <f t="shared" si="86"/>
        <v>0</v>
      </c>
      <c r="CK49" s="185"/>
      <c r="CL49" s="158"/>
      <c r="CM49" s="160"/>
      <c r="CN49" s="168"/>
      <c r="CO49" s="158"/>
      <c r="CP49" s="169"/>
      <c r="CQ49" s="284">
        <f t="shared" si="88"/>
        <v>0</v>
      </c>
      <c r="CR49" s="157">
        <f t="shared" si="88"/>
        <v>0</v>
      </c>
      <c r="CS49" s="161">
        <f t="shared" si="88"/>
        <v>0</v>
      </c>
    </row>
    <row r="50" spans="1:97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0"/>
      <c r="AR50" s="158"/>
      <c r="AS50" s="158"/>
      <c r="AT50" s="158"/>
      <c r="AU50" s="185"/>
      <c r="AV50" s="158"/>
      <c r="AW50" s="169"/>
      <c r="AX50" s="174">
        <f t="shared" si="85"/>
        <v>0</v>
      </c>
      <c r="AY50" s="174">
        <f t="shared" si="85"/>
        <v>0</v>
      </c>
      <c r="AZ50" s="174">
        <f t="shared" si="85"/>
        <v>0</v>
      </c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9"/>
      <c r="BM50" s="168"/>
      <c r="BN50" s="158"/>
      <c r="BO50" s="160"/>
      <c r="BP50" s="168"/>
      <c r="BQ50" s="158"/>
      <c r="BR50" s="169"/>
      <c r="BS50" s="168"/>
      <c r="BT50" s="158"/>
      <c r="BU50" s="160"/>
      <c r="BV50" s="168"/>
      <c r="BW50" s="158"/>
      <c r="BX50" s="169"/>
      <c r="BY50" s="168"/>
      <c r="BZ50" s="158"/>
      <c r="CA50" s="160"/>
      <c r="CB50" s="168"/>
      <c r="CC50" s="158"/>
      <c r="CD50" s="169"/>
      <c r="CE50" s="168"/>
      <c r="CF50" s="158"/>
      <c r="CG50" s="169"/>
      <c r="CH50" s="168"/>
      <c r="CI50" s="158"/>
      <c r="CJ50" s="169"/>
      <c r="CK50" s="185"/>
      <c r="CL50" s="158"/>
      <c r="CM50" s="160"/>
      <c r="CN50" s="168"/>
      <c r="CO50" s="158"/>
      <c r="CP50" s="169"/>
      <c r="CQ50" s="284">
        <f t="shared" si="88"/>
        <v>0</v>
      </c>
      <c r="CR50" s="157">
        <f t="shared" si="88"/>
        <v>0</v>
      </c>
      <c r="CS50" s="161">
        <f t="shared" si="88"/>
        <v>0</v>
      </c>
    </row>
    <row r="51" spans="1:97" ht="14.25">
      <c r="A51" s="197" t="s">
        <v>363</v>
      </c>
      <c r="B51" s="187">
        <f>SUM(B52:B55)</f>
        <v>0</v>
      </c>
      <c r="C51" s="188">
        <f aca="true" t="shared" si="89" ref="C51:P51">SUM(C52:C55)</f>
        <v>0</v>
      </c>
      <c r="D51" s="189">
        <f t="shared" si="89"/>
        <v>0</v>
      </c>
      <c r="E51" s="187">
        <f t="shared" si="89"/>
        <v>0</v>
      </c>
      <c r="F51" s="188">
        <f t="shared" si="89"/>
        <v>0</v>
      </c>
      <c r="G51" s="189">
        <f t="shared" si="89"/>
        <v>0</v>
      </c>
      <c r="H51" s="187">
        <f t="shared" si="89"/>
        <v>0</v>
      </c>
      <c r="I51" s="188">
        <f t="shared" si="89"/>
        <v>0</v>
      </c>
      <c r="J51" s="189">
        <f t="shared" si="89"/>
        <v>0</v>
      </c>
      <c r="K51" s="187">
        <f t="shared" si="89"/>
        <v>0</v>
      </c>
      <c r="L51" s="188">
        <f t="shared" si="89"/>
        <v>0</v>
      </c>
      <c r="M51" s="189">
        <f t="shared" si="89"/>
        <v>0</v>
      </c>
      <c r="N51" s="187">
        <f t="shared" si="89"/>
        <v>0</v>
      </c>
      <c r="O51" s="188">
        <f t="shared" si="89"/>
        <v>0</v>
      </c>
      <c r="P51" s="189">
        <f t="shared" si="89"/>
        <v>0</v>
      </c>
      <c r="Q51" s="190">
        <f aca="true" t="shared" si="90" ref="Q51:V51">SUM(Q52:Q55)</f>
        <v>0</v>
      </c>
      <c r="R51" s="188">
        <f t="shared" si="90"/>
        <v>0</v>
      </c>
      <c r="S51" s="191">
        <f t="shared" si="90"/>
        <v>0</v>
      </c>
      <c r="T51" s="187">
        <f t="shared" si="90"/>
        <v>0</v>
      </c>
      <c r="U51" s="188">
        <f t="shared" si="90"/>
        <v>0</v>
      </c>
      <c r="V51" s="189">
        <f t="shared" si="90"/>
        <v>0</v>
      </c>
      <c r="W51" s="187">
        <f aca="true" t="shared" si="91" ref="W51:AB51">SUM(W52:W55)</f>
        <v>0</v>
      </c>
      <c r="X51" s="188">
        <f t="shared" si="91"/>
        <v>0</v>
      </c>
      <c r="Y51" s="189">
        <f t="shared" si="91"/>
        <v>0</v>
      </c>
      <c r="Z51" s="187">
        <f t="shared" si="91"/>
        <v>0</v>
      </c>
      <c r="AA51" s="188">
        <f t="shared" si="91"/>
        <v>0</v>
      </c>
      <c r="AB51" s="189">
        <f t="shared" si="91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92" ref="AF51:AW51">SUM(AF52:AF55)</f>
        <v>0</v>
      </c>
      <c r="AG51" s="188">
        <f t="shared" si="92"/>
        <v>0</v>
      </c>
      <c r="AH51" s="189">
        <f t="shared" si="92"/>
        <v>0</v>
      </c>
      <c r="AI51" s="187">
        <f aca="true" t="shared" si="93" ref="AI51:AN51">SUM(AI52:AI55)</f>
        <v>0</v>
      </c>
      <c r="AJ51" s="188">
        <f t="shared" si="93"/>
        <v>0</v>
      </c>
      <c r="AK51" s="189">
        <f t="shared" si="93"/>
        <v>0</v>
      </c>
      <c r="AL51" s="187">
        <f t="shared" si="93"/>
        <v>0</v>
      </c>
      <c r="AM51" s="188">
        <f t="shared" si="93"/>
        <v>0</v>
      </c>
      <c r="AN51" s="189">
        <f t="shared" si="93"/>
        <v>0</v>
      </c>
      <c r="AO51" s="187">
        <f t="shared" si="92"/>
        <v>0</v>
      </c>
      <c r="AP51" s="188">
        <f t="shared" si="92"/>
        <v>0</v>
      </c>
      <c r="AQ51" s="191">
        <f t="shared" si="92"/>
        <v>0</v>
      </c>
      <c r="AR51" s="188">
        <v>0</v>
      </c>
      <c r="AS51" s="188">
        <v>0</v>
      </c>
      <c r="AT51" s="188">
        <v>0</v>
      </c>
      <c r="AU51" s="190">
        <f t="shared" si="92"/>
        <v>0</v>
      </c>
      <c r="AV51" s="188">
        <f t="shared" si="92"/>
        <v>0</v>
      </c>
      <c r="AW51" s="189">
        <f t="shared" si="92"/>
        <v>0</v>
      </c>
      <c r="AX51" s="192">
        <f aca="true" t="shared" si="94" ref="AX51:AX65">AF51+AI51+AL51+AO51+AU51</f>
        <v>0</v>
      </c>
      <c r="AY51" s="193">
        <f aca="true" t="shared" si="95" ref="AY51:AY65">AG51+AJ51+AM51+AP51+AV51</f>
        <v>0</v>
      </c>
      <c r="AZ51" s="194">
        <f aca="true" t="shared" si="96" ref="AZ51:AZ65">AH51+AK51+AN51+AQ51+AW51</f>
        <v>0</v>
      </c>
      <c r="BA51" s="187">
        <f aca="true" t="shared" si="97" ref="BA51:BL51">SUM(BA52:BA55)</f>
        <v>0</v>
      </c>
      <c r="BB51" s="188">
        <f t="shared" si="97"/>
        <v>0</v>
      </c>
      <c r="BC51" s="189">
        <f t="shared" si="97"/>
        <v>0</v>
      </c>
      <c r="BD51" s="187">
        <f t="shared" si="97"/>
        <v>0</v>
      </c>
      <c r="BE51" s="188">
        <f t="shared" si="97"/>
        <v>0</v>
      </c>
      <c r="BF51" s="189">
        <f t="shared" si="97"/>
        <v>0</v>
      </c>
      <c r="BG51" s="187">
        <f>SUM(BG52:BG55)</f>
        <v>0</v>
      </c>
      <c r="BH51" s="188">
        <f>SUM(BH52:BH55)</f>
        <v>0</v>
      </c>
      <c r="BI51" s="189">
        <f>SUM(BI52:BI55)</f>
        <v>0</v>
      </c>
      <c r="BJ51" s="187">
        <f t="shared" si="97"/>
        <v>0</v>
      </c>
      <c r="BK51" s="188">
        <f t="shared" si="97"/>
        <v>0</v>
      </c>
      <c r="BL51" s="189">
        <f t="shared" si="97"/>
        <v>0</v>
      </c>
      <c r="BM51" s="187">
        <f aca="true" t="shared" si="98" ref="BM51:CP51">SUM(BM52:BM55)</f>
        <v>0</v>
      </c>
      <c r="BN51" s="188">
        <f t="shared" si="98"/>
        <v>0</v>
      </c>
      <c r="BO51" s="191">
        <f t="shared" si="98"/>
        <v>0</v>
      </c>
      <c r="BP51" s="307">
        <f t="shared" si="98"/>
        <v>0</v>
      </c>
      <c r="BQ51" s="191">
        <f t="shared" si="98"/>
        <v>0</v>
      </c>
      <c r="BR51" s="189">
        <f t="shared" si="98"/>
        <v>0</v>
      </c>
      <c r="BS51" s="307">
        <f t="shared" si="98"/>
        <v>0</v>
      </c>
      <c r="BT51" s="191">
        <f t="shared" si="98"/>
        <v>0</v>
      </c>
      <c r="BU51" s="191">
        <f t="shared" si="98"/>
        <v>0</v>
      </c>
      <c r="BV51" s="307">
        <f t="shared" si="98"/>
        <v>0</v>
      </c>
      <c r="BW51" s="191">
        <f t="shared" si="98"/>
        <v>0</v>
      </c>
      <c r="BX51" s="189">
        <f t="shared" si="98"/>
        <v>0</v>
      </c>
      <c r="BY51" s="307">
        <f t="shared" si="98"/>
        <v>0</v>
      </c>
      <c r="BZ51" s="191">
        <f t="shared" si="98"/>
        <v>0</v>
      </c>
      <c r="CA51" s="191">
        <f t="shared" si="98"/>
        <v>0</v>
      </c>
      <c r="CB51" s="307">
        <f t="shared" si="98"/>
        <v>0</v>
      </c>
      <c r="CC51" s="191">
        <f t="shared" si="98"/>
        <v>0</v>
      </c>
      <c r="CD51" s="189">
        <f t="shared" si="98"/>
        <v>0</v>
      </c>
      <c r="CE51" s="307">
        <f t="shared" si="98"/>
        <v>0</v>
      </c>
      <c r="CF51" s="191">
        <f t="shared" si="98"/>
        <v>0</v>
      </c>
      <c r="CG51" s="189">
        <f t="shared" si="98"/>
        <v>0</v>
      </c>
      <c r="CH51" s="307">
        <f t="shared" si="98"/>
        <v>0</v>
      </c>
      <c r="CI51" s="191">
        <f t="shared" si="98"/>
        <v>0</v>
      </c>
      <c r="CJ51" s="189">
        <f t="shared" si="98"/>
        <v>0</v>
      </c>
      <c r="CK51" s="190">
        <f t="shared" si="98"/>
        <v>0</v>
      </c>
      <c r="CL51" s="188">
        <f t="shared" si="98"/>
        <v>0</v>
      </c>
      <c r="CM51" s="191">
        <f t="shared" si="98"/>
        <v>0</v>
      </c>
      <c r="CN51" s="187">
        <f t="shared" si="98"/>
        <v>0</v>
      </c>
      <c r="CO51" s="187">
        <f t="shared" si="98"/>
        <v>0</v>
      </c>
      <c r="CP51" s="300">
        <f t="shared" si="98"/>
        <v>0</v>
      </c>
      <c r="CQ51" s="283">
        <f t="shared" si="88"/>
        <v>0</v>
      </c>
      <c r="CR51" s="195">
        <f t="shared" si="88"/>
        <v>0</v>
      </c>
      <c r="CS51" s="196">
        <f t="shared" si="88"/>
        <v>0</v>
      </c>
    </row>
    <row r="52" spans="1:97" ht="15">
      <c r="A52" s="186" t="s">
        <v>365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0"/>
      <c r="AR52" s="158"/>
      <c r="AS52" s="158"/>
      <c r="AT52" s="158"/>
      <c r="AU52" s="185"/>
      <c r="AV52" s="158"/>
      <c r="AW52" s="169"/>
      <c r="AX52" s="174">
        <f t="shared" si="94"/>
        <v>0</v>
      </c>
      <c r="AY52" s="156">
        <f t="shared" si="95"/>
        <v>0</v>
      </c>
      <c r="AZ52" s="175">
        <f t="shared" si="96"/>
        <v>0</v>
      </c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9"/>
      <c r="BM52" s="168"/>
      <c r="BN52" s="158"/>
      <c r="BO52" s="160"/>
      <c r="BP52" s="168"/>
      <c r="BQ52" s="158"/>
      <c r="BR52" s="169"/>
      <c r="BS52" s="168"/>
      <c r="BT52" s="158"/>
      <c r="BU52" s="160"/>
      <c r="BV52" s="168"/>
      <c r="BW52" s="158"/>
      <c r="BX52" s="169"/>
      <c r="BY52" s="168"/>
      <c r="BZ52" s="158"/>
      <c r="CA52" s="160"/>
      <c r="CB52" s="168"/>
      <c r="CC52" s="158"/>
      <c r="CD52" s="169"/>
      <c r="CE52" s="168"/>
      <c r="CF52" s="158"/>
      <c r="CG52" s="169"/>
      <c r="CH52" s="168">
        <f aca="true" t="shared" si="99" ref="CH52:CJ53">BP52+BS52+BV52+BY52+CB52+CE52</f>
        <v>0</v>
      </c>
      <c r="CI52" s="168">
        <f t="shared" si="99"/>
        <v>0</v>
      </c>
      <c r="CJ52" s="316">
        <f t="shared" si="99"/>
        <v>0</v>
      </c>
      <c r="CK52" s="185"/>
      <c r="CL52" s="158"/>
      <c r="CM52" s="160"/>
      <c r="CN52" s="168"/>
      <c r="CO52" s="158"/>
      <c r="CP52" s="169"/>
      <c r="CQ52" s="284">
        <f t="shared" si="88"/>
        <v>0</v>
      </c>
      <c r="CR52" s="157">
        <f t="shared" si="88"/>
        <v>0</v>
      </c>
      <c r="CS52" s="161">
        <f t="shared" si="88"/>
        <v>0</v>
      </c>
    </row>
    <row r="53" spans="1:97" ht="15">
      <c r="A53" s="186" t="s">
        <v>366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0"/>
      <c r="AR53" s="158"/>
      <c r="AS53" s="158"/>
      <c r="AT53" s="158"/>
      <c r="AU53" s="185"/>
      <c r="AV53" s="158"/>
      <c r="AW53" s="169"/>
      <c r="AX53" s="174">
        <f>AF53+AI53+AL53+AO53+AU53+AR53</f>
        <v>0</v>
      </c>
      <c r="AY53" s="156">
        <f t="shared" si="95"/>
        <v>0</v>
      </c>
      <c r="AZ53" s="175">
        <f t="shared" si="96"/>
        <v>0</v>
      </c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9"/>
      <c r="BM53" s="168"/>
      <c r="BN53" s="158"/>
      <c r="BO53" s="160"/>
      <c r="BP53" s="168"/>
      <c r="BQ53" s="158"/>
      <c r="BR53" s="169"/>
      <c r="BS53" s="168"/>
      <c r="BT53" s="158"/>
      <c r="BU53" s="160"/>
      <c r="BV53" s="168"/>
      <c r="BW53" s="158"/>
      <c r="BX53" s="169"/>
      <c r="BY53" s="168"/>
      <c r="BZ53" s="158"/>
      <c r="CA53" s="160"/>
      <c r="CB53" s="168"/>
      <c r="CC53" s="158"/>
      <c r="CD53" s="169"/>
      <c r="CE53" s="168"/>
      <c r="CF53" s="158"/>
      <c r="CG53" s="169"/>
      <c r="CH53" s="168">
        <f t="shared" si="99"/>
        <v>0</v>
      </c>
      <c r="CI53" s="168">
        <f t="shared" si="99"/>
        <v>0</v>
      </c>
      <c r="CJ53" s="316">
        <f t="shared" si="99"/>
        <v>0</v>
      </c>
      <c r="CK53" s="185"/>
      <c r="CL53" s="158"/>
      <c r="CM53" s="160"/>
      <c r="CN53" s="168"/>
      <c r="CO53" s="158"/>
      <c r="CP53" s="169"/>
      <c r="CQ53" s="284">
        <f t="shared" si="88"/>
        <v>0</v>
      </c>
      <c r="CR53" s="157">
        <f t="shared" si="88"/>
        <v>0</v>
      </c>
      <c r="CS53" s="161">
        <f t="shared" si="88"/>
        <v>0</v>
      </c>
    </row>
    <row r="54" spans="1:97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0"/>
      <c r="AR54" s="158"/>
      <c r="AS54" s="158"/>
      <c r="AT54" s="158"/>
      <c r="AU54" s="185"/>
      <c r="AV54" s="158"/>
      <c r="AW54" s="169"/>
      <c r="AX54" s="174">
        <f t="shared" si="94"/>
        <v>0</v>
      </c>
      <c r="AY54" s="156">
        <f t="shared" si="95"/>
        <v>0</v>
      </c>
      <c r="AZ54" s="175">
        <f t="shared" si="96"/>
        <v>0</v>
      </c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9"/>
      <c r="BM54" s="168"/>
      <c r="BN54" s="158"/>
      <c r="BO54" s="160"/>
      <c r="BP54" s="168"/>
      <c r="BQ54" s="158"/>
      <c r="BR54" s="169"/>
      <c r="BS54" s="168"/>
      <c r="BT54" s="158"/>
      <c r="BU54" s="160"/>
      <c r="BV54" s="168"/>
      <c r="BW54" s="158"/>
      <c r="BX54" s="169"/>
      <c r="BY54" s="168"/>
      <c r="BZ54" s="158"/>
      <c r="CA54" s="160"/>
      <c r="CB54" s="168"/>
      <c r="CC54" s="158"/>
      <c r="CD54" s="169"/>
      <c r="CE54" s="168"/>
      <c r="CF54" s="158"/>
      <c r="CG54" s="169"/>
      <c r="CH54" s="168"/>
      <c r="CI54" s="158"/>
      <c r="CJ54" s="169"/>
      <c r="CK54" s="185"/>
      <c r="CL54" s="158"/>
      <c r="CM54" s="160"/>
      <c r="CN54" s="168"/>
      <c r="CO54" s="158"/>
      <c r="CP54" s="169"/>
      <c r="CQ54" s="284">
        <f>AC54+AX54+BA54+BD54+BG54+BJ54+BM54+CK54</f>
        <v>0</v>
      </c>
      <c r="CR54" s="284">
        <f>AD54+AY54+BB54+BE54+BH54+BK54+BN54+CL54</f>
        <v>0</v>
      </c>
      <c r="CS54" s="284">
        <f>AE54+AZ54+BC54+BF54+BI54+BL54+BO54+CM54</f>
        <v>0</v>
      </c>
    </row>
    <row r="55" spans="1:97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0"/>
      <c r="AR55" s="158"/>
      <c r="AS55" s="158"/>
      <c r="AT55" s="158"/>
      <c r="AU55" s="185"/>
      <c r="AV55" s="158"/>
      <c r="AW55" s="169"/>
      <c r="AX55" s="174">
        <f t="shared" si="94"/>
        <v>0</v>
      </c>
      <c r="AY55" s="156">
        <f t="shared" si="95"/>
        <v>0</v>
      </c>
      <c r="AZ55" s="175">
        <f t="shared" si="96"/>
        <v>0</v>
      </c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9"/>
      <c r="BM55" s="168"/>
      <c r="BN55" s="158"/>
      <c r="BO55" s="160"/>
      <c r="BP55" s="168"/>
      <c r="BQ55" s="158"/>
      <c r="BR55" s="169"/>
      <c r="BS55" s="168"/>
      <c r="BT55" s="158"/>
      <c r="BU55" s="160"/>
      <c r="BV55" s="168"/>
      <c r="BW55" s="158"/>
      <c r="BX55" s="169"/>
      <c r="BY55" s="168"/>
      <c r="BZ55" s="158"/>
      <c r="CA55" s="160"/>
      <c r="CB55" s="168"/>
      <c r="CC55" s="158"/>
      <c r="CD55" s="169"/>
      <c r="CE55" s="168"/>
      <c r="CF55" s="158"/>
      <c r="CG55" s="169"/>
      <c r="CH55" s="168"/>
      <c r="CI55" s="158"/>
      <c r="CJ55" s="169"/>
      <c r="CK55" s="185"/>
      <c r="CL55" s="158"/>
      <c r="CM55" s="160"/>
      <c r="CN55" s="168"/>
      <c r="CO55" s="158"/>
      <c r="CP55" s="169"/>
      <c r="CQ55" s="284">
        <f aca="true" t="shared" si="100" ref="CQ55:CQ65">AC55+AX55+BA55+BD55+BG55+BJ55+BM55</f>
        <v>0</v>
      </c>
      <c r="CR55" s="157">
        <f aca="true" t="shared" si="101" ref="CR55:CR65">AD55+AY55+BB55+BE55+BH55+BK55+BN55</f>
        <v>0</v>
      </c>
      <c r="CS55" s="161">
        <f aca="true" t="shared" si="102" ref="CS55:CS65">AE55+AZ55+BC55+BF55+BI55+BL55+BO55</f>
        <v>0</v>
      </c>
    </row>
    <row r="56" spans="1:97" ht="15">
      <c r="A56" s="197" t="s">
        <v>373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0"/>
      <c r="AR56" s="158"/>
      <c r="AS56" s="158"/>
      <c r="AT56" s="158"/>
      <c r="AU56" s="185"/>
      <c r="AV56" s="158"/>
      <c r="AW56" s="169"/>
      <c r="AX56" s="174">
        <f t="shared" si="94"/>
        <v>0</v>
      </c>
      <c r="AY56" s="156">
        <f t="shared" si="95"/>
        <v>0</v>
      </c>
      <c r="AZ56" s="175">
        <f t="shared" si="96"/>
        <v>0</v>
      </c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9"/>
      <c r="BM56" s="168"/>
      <c r="BN56" s="158"/>
      <c r="BO56" s="160"/>
      <c r="BP56" s="168"/>
      <c r="BQ56" s="158"/>
      <c r="BR56" s="169"/>
      <c r="BS56" s="168"/>
      <c r="BT56" s="158"/>
      <c r="BU56" s="160"/>
      <c r="BV56" s="168"/>
      <c r="BW56" s="158"/>
      <c r="BX56" s="169"/>
      <c r="BY56" s="168"/>
      <c r="BZ56" s="158"/>
      <c r="CA56" s="160"/>
      <c r="CB56" s="168"/>
      <c r="CC56" s="158"/>
      <c r="CD56" s="169"/>
      <c r="CE56" s="168"/>
      <c r="CF56" s="158"/>
      <c r="CG56" s="169"/>
      <c r="CH56" s="168"/>
      <c r="CI56" s="158"/>
      <c r="CJ56" s="169"/>
      <c r="CK56" s="185"/>
      <c r="CL56" s="158"/>
      <c r="CM56" s="160"/>
      <c r="CN56" s="168"/>
      <c r="CO56" s="158"/>
      <c r="CP56" s="169"/>
      <c r="CQ56" s="284">
        <f t="shared" si="100"/>
        <v>0</v>
      </c>
      <c r="CR56" s="157">
        <f t="shared" si="101"/>
        <v>0</v>
      </c>
      <c r="CS56" s="161">
        <f t="shared" si="102"/>
        <v>0</v>
      </c>
    </row>
    <row r="57" spans="1:97" ht="15">
      <c r="A57" s="197" t="s">
        <v>374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0"/>
      <c r="AR57" s="158"/>
      <c r="AS57" s="158"/>
      <c r="AT57" s="158"/>
      <c r="AU57" s="185"/>
      <c r="AV57" s="158"/>
      <c r="AW57" s="169"/>
      <c r="AX57" s="174">
        <f t="shared" si="94"/>
        <v>0</v>
      </c>
      <c r="AY57" s="156">
        <f t="shared" si="95"/>
        <v>0</v>
      </c>
      <c r="AZ57" s="175">
        <f t="shared" si="96"/>
        <v>0</v>
      </c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9"/>
      <c r="BM57" s="168"/>
      <c r="BN57" s="158"/>
      <c r="BO57" s="160"/>
      <c r="BP57" s="168"/>
      <c r="BQ57" s="158"/>
      <c r="BR57" s="169"/>
      <c r="BS57" s="168"/>
      <c r="BT57" s="158"/>
      <c r="BU57" s="160"/>
      <c r="BV57" s="168"/>
      <c r="BW57" s="158"/>
      <c r="BX57" s="169"/>
      <c r="BY57" s="168"/>
      <c r="BZ57" s="158"/>
      <c r="CA57" s="160"/>
      <c r="CB57" s="168"/>
      <c r="CC57" s="158"/>
      <c r="CD57" s="169"/>
      <c r="CE57" s="168"/>
      <c r="CF57" s="158"/>
      <c r="CG57" s="169"/>
      <c r="CH57" s="168"/>
      <c r="CI57" s="158"/>
      <c r="CJ57" s="169"/>
      <c r="CK57" s="185"/>
      <c r="CL57" s="158"/>
      <c r="CM57" s="160"/>
      <c r="CN57" s="168"/>
      <c r="CO57" s="158"/>
      <c r="CP57" s="169"/>
      <c r="CQ57" s="284">
        <f t="shared" si="100"/>
        <v>0</v>
      </c>
      <c r="CR57" s="157">
        <f t="shared" si="101"/>
        <v>0</v>
      </c>
      <c r="CS57" s="161">
        <f t="shared" si="102"/>
        <v>0</v>
      </c>
    </row>
    <row r="58" spans="1:97" ht="15">
      <c r="A58" s="197" t="s">
        <v>375</v>
      </c>
      <c r="B58" s="166">
        <f>SUM(B59:B63)</f>
        <v>0</v>
      </c>
      <c r="C58" s="155">
        <f aca="true" t="shared" si="103" ref="C58:P58">SUM(C59:C63)</f>
        <v>0</v>
      </c>
      <c r="D58" s="167">
        <f t="shared" si="103"/>
        <v>0</v>
      </c>
      <c r="E58" s="166">
        <f t="shared" si="103"/>
        <v>0</v>
      </c>
      <c r="F58" s="155">
        <f t="shared" si="103"/>
        <v>0</v>
      </c>
      <c r="G58" s="167">
        <f t="shared" si="103"/>
        <v>0</v>
      </c>
      <c r="H58" s="166">
        <f t="shared" si="103"/>
        <v>0</v>
      </c>
      <c r="I58" s="155">
        <f t="shared" si="103"/>
        <v>0</v>
      </c>
      <c r="J58" s="167">
        <f t="shared" si="103"/>
        <v>0</v>
      </c>
      <c r="K58" s="166">
        <f t="shared" si="103"/>
        <v>0</v>
      </c>
      <c r="L58" s="155">
        <f t="shared" si="103"/>
        <v>0</v>
      </c>
      <c r="M58" s="167">
        <f t="shared" si="103"/>
        <v>0</v>
      </c>
      <c r="N58" s="166">
        <f t="shared" si="103"/>
        <v>0</v>
      </c>
      <c r="O58" s="155">
        <f t="shared" si="103"/>
        <v>0</v>
      </c>
      <c r="P58" s="167">
        <f t="shared" si="103"/>
        <v>0</v>
      </c>
      <c r="Q58" s="184">
        <f aca="true" t="shared" si="104" ref="Q58:V58">SUM(Q59:Q63)</f>
        <v>0</v>
      </c>
      <c r="R58" s="155">
        <f t="shared" si="104"/>
        <v>0</v>
      </c>
      <c r="S58" s="159">
        <f t="shared" si="104"/>
        <v>0</v>
      </c>
      <c r="T58" s="166">
        <f t="shared" si="104"/>
        <v>0</v>
      </c>
      <c r="U58" s="155">
        <f t="shared" si="104"/>
        <v>0</v>
      </c>
      <c r="V58" s="167">
        <f t="shared" si="104"/>
        <v>0</v>
      </c>
      <c r="W58" s="166">
        <f aca="true" t="shared" si="105" ref="W58:AB58">SUM(W59:W63)</f>
        <v>0</v>
      </c>
      <c r="X58" s="155">
        <f t="shared" si="105"/>
        <v>0</v>
      </c>
      <c r="Y58" s="167">
        <f t="shared" si="105"/>
        <v>0</v>
      </c>
      <c r="Z58" s="166">
        <f t="shared" si="105"/>
        <v>0</v>
      </c>
      <c r="AA58" s="155">
        <f t="shared" si="105"/>
        <v>0</v>
      </c>
      <c r="AB58" s="167">
        <f t="shared" si="105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106" ref="AF58:AW58">SUM(AF59:AF63)</f>
        <v>0</v>
      </c>
      <c r="AG58" s="155">
        <f t="shared" si="106"/>
        <v>0</v>
      </c>
      <c r="AH58" s="167">
        <f t="shared" si="106"/>
        <v>0</v>
      </c>
      <c r="AI58" s="166">
        <f aca="true" t="shared" si="107" ref="AI58:AN58">SUM(AI59:AI63)</f>
        <v>0</v>
      </c>
      <c r="AJ58" s="155">
        <f t="shared" si="107"/>
        <v>0</v>
      </c>
      <c r="AK58" s="167">
        <f t="shared" si="107"/>
        <v>0</v>
      </c>
      <c r="AL58" s="166">
        <f t="shared" si="107"/>
        <v>0</v>
      </c>
      <c r="AM58" s="155">
        <f t="shared" si="107"/>
        <v>0</v>
      </c>
      <c r="AN58" s="167">
        <f t="shared" si="107"/>
        <v>0</v>
      </c>
      <c r="AO58" s="166">
        <f t="shared" si="106"/>
        <v>0</v>
      </c>
      <c r="AP58" s="155">
        <f t="shared" si="106"/>
        <v>0</v>
      </c>
      <c r="AQ58" s="159">
        <f t="shared" si="106"/>
        <v>0</v>
      </c>
      <c r="AR58" s="155">
        <v>0</v>
      </c>
      <c r="AS58" s="155">
        <v>0</v>
      </c>
      <c r="AT58" s="155">
        <v>0</v>
      </c>
      <c r="AU58" s="184">
        <f t="shared" si="106"/>
        <v>0</v>
      </c>
      <c r="AV58" s="155">
        <f t="shared" si="106"/>
        <v>0</v>
      </c>
      <c r="AW58" s="167">
        <f t="shared" si="106"/>
        <v>0</v>
      </c>
      <c r="AX58" s="174">
        <f t="shared" si="94"/>
        <v>0</v>
      </c>
      <c r="AY58" s="156">
        <f t="shared" si="95"/>
        <v>0</v>
      </c>
      <c r="AZ58" s="175">
        <f t="shared" si="96"/>
        <v>0</v>
      </c>
      <c r="BA58" s="166">
        <f aca="true" t="shared" si="108" ref="BA58:BL58">SUM(BA59:BA63)</f>
        <v>0</v>
      </c>
      <c r="BB58" s="155">
        <f t="shared" si="108"/>
        <v>0</v>
      </c>
      <c r="BC58" s="167">
        <f t="shared" si="108"/>
        <v>0</v>
      </c>
      <c r="BD58" s="166">
        <f t="shared" si="108"/>
        <v>0</v>
      </c>
      <c r="BE58" s="155">
        <f t="shared" si="108"/>
        <v>0</v>
      </c>
      <c r="BF58" s="167">
        <f t="shared" si="108"/>
        <v>0</v>
      </c>
      <c r="BG58" s="166">
        <f>SUM(BG59:BG63)</f>
        <v>0</v>
      </c>
      <c r="BH58" s="155">
        <f>SUM(BH59:BH63)</f>
        <v>0</v>
      </c>
      <c r="BI58" s="167">
        <f>SUM(BI59:BI63)</f>
        <v>0</v>
      </c>
      <c r="BJ58" s="166">
        <f t="shared" si="108"/>
        <v>0</v>
      </c>
      <c r="BK58" s="155">
        <f t="shared" si="108"/>
        <v>0</v>
      </c>
      <c r="BL58" s="167">
        <f t="shared" si="108"/>
        <v>0</v>
      </c>
      <c r="BM58" s="166">
        <f aca="true" t="shared" si="109" ref="BM58:CP58">SUM(BM59:BM63)</f>
        <v>0</v>
      </c>
      <c r="BN58" s="155">
        <f t="shared" si="109"/>
        <v>0</v>
      </c>
      <c r="BO58" s="159">
        <f t="shared" si="109"/>
        <v>0</v>
      </c>
      <c r="BP58" s="310">
        <f t="shared" si="109"/>
        <v>0</v>
      </c>
      <c r="BQ58" s="159">
        <f t="shared" si="109"/>
        <v>0</v>
      </c>
      <c r="BR58" s="167">
        <f t="shared" si="109"/>
        <v>0</v>
      </c>
      <c r="BS58" s="310">
        <f t="shared" si="109"/>
        <v>0</v>
      </c>
      <c r="BT58" s="159">
        <f t="shared" si="109"/>
        <v>0</v>
      </c>
      <c r="BU58" s="159">
        <f t="shared" si="109"/>
        <v>0</v>
      </c>
      <c r="BV58" s="310">
        <f t="shared" si="109"/>
        <v>0</v>
      </c>
      <c r="BW58" s="159">
        <f t="shared" si="109"/>
        <v>0</v>
      </c>
      <c r="BX58" s="167">
        <f t="shared" si="109"/>
        <v>0</v>
      </c>
      <c r="BY58" s="310">
        <f t="shared" si="109"/>
        <v>0</v>
      </c>
      <c r="BZ58" s="159">
        <f t="shared" si="109"/>
        <v>0</v>
      </c>
      <c r="CA58" s="159">
        <f t="shared" si="109"/>
        <v>0</v>
      </c>
      <c r="CB58" s="310">
        <f t="shared" si="109"/>
        <v>0</v>
      </c>
      <c r="CC58" s="159">
        <f t="shared" si="109"/>
        <v>0</v>
      </c>
      <c r="CD58" s="167">
        <f t="shared" si="109"/>
        <v>0</v>
      </c>
      <c r="CE58" s="310">
        <f t="shared" si="109"/>
        <v>0</v>
      </c>
      <c r="CF58" s="159">
        <f t="shared" si="109"/>
        <v>0</v>
      </c>
      <c r="CG58" s="167">
        <f t="shared" si="109"/>
        <v>0</v>
      </c>
      <c r="CH58" s="310">
        <f t="shared" si="109"/>
        <v>0</v>
      </c>
      <c r="CI58" s="159">
        <f t="shared" si="109"/>
        <v>0</v>
      </c>
      <c r="CJ58" s="167">
        <f t="shared" si="109"/>
        <v>0</v>
      </c>
      <c r="CK58" s="184">
        <f t="shared" si="109"/>
        <v>0</v>
      </c>
      <c r="CL58" s="155">
        <f t="shared" si="109"/>
        <v>0</v>
      </c>
      <c r="CM58" s="159">
        <f t="shared" si="109"/>
        <v>0</v>
      </c>
      <c r="CN58" s="166">
        <f t="shared" si="109"/>
        <v>0</v>
      </c>
      <c r="CO58" s="166">
        <f t="shared" si="109"/>
        <v>0</v>
      </c>
      <c r="CP58" s="301">
        <f t="shared" si="109"/>
        <v>0</v>
      </c>
      <c r="CQ58" s="284">
        <f t="shared" si="100"/>
        <v>0</v>
      </c>
      <c r="CR58" s="157">
        <f t="shared" si="101"/>
        <v>0</v>
      </c>
      <c r="CS58" s="161">
        <f t="shared" si="102"/>
        <v>0</v>
      </c>
    </row>
    <row r="59" spans="1:97" ht="15">
      <c r="A59" s="186" t="s">
        <v>376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0"/>
      <c r="AR59" s="158"/>
      <c r="AS59" s="158"/>
      <c r="AT59" s="158"/>
      <c r="AU59" s="185"/>
      <c r="AV59" s="158"/>
      <c r="AW59" s="169"/>
      <c r="AX59" s="174">
        <f t="shared" si="94"/>
        <v>0</v>
      </c>
      <c r="AY59" s="156">
        <f t="shared" si="95"/>
        <v>0</v>
      </c>
      <c r="AZ59" s="175">
        <f t="shared" si="96"/>
        <v>0</v>
      </c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9"/>
      <c r="BM59" s="168"/>
      <c r="BN59" s="158"/>
      <c r="BO59" s="160"/>
      <c r="BP59" s="168"/>
      <c r="BQ59" s="158"/>
      <c r="BR59" s="169"/>
      <c r="BS59" s="168"/>
      <c r="BT59" s="158"/>
      <c r="BU59" s="160"/>
      <c r="BV59" s="168"/>
      <c r="BW59" s="158"/>
      <c r="BX59" s="169"/>
      <c r="BY59" s="168"/>
      <c r="BZ59" s="158"/>
      <c r="CA59" s="160"/>
      <c r="CB59" s="168"/>
      <c r="CC59" s="158"/>
      <c r="CD59" s="169"/>
      <c r="CE59" s="168"/>
      <c r="CF59" s="158"/>
      <c r="CG59" s="169"/>
      <c r="CH59" s="168"/>
      <c r="CI59" s="158"/>
      <c r="CJ59" s="169"/>
      <c r="CK59" s="185"/>
      <c r="CL59" s="158"/>
      <c r="CM59" s="160"/>
      <c r="CN59" s="168"/>
      <c r="CO59" s="158"/>
      <c r="CP59" s="169"/>
      <c r="CQ59" s="284">
        <f t="shared" si="100"/>
        <v>0</v>
      </c>
      <c r="CR59" s="157">
        <f t="shared" si="101"/>
        <v>0</v>
      </c>
      <c r="CS59" s="161">
        <f t="shared" si="102"/>
        <v>0</v>
      </c>
    </row>
    <row r="60" spans="1:97" ht="15">
      <c r="A60" s="186" t="s">
        <v>377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0"/>
      <c r="AR60" s="158"/>
      <c r="AS60" s="158"/>
      <c r="AT60" s="158"/>
      <c r="AU60" s="185"/>
      <c r="AV60" s="158"/>
      <c r="AW60" s="169"/>
      <c r="AX60" s="174">
        <f t="shared" si="94"/>
        <v>0</v>
      </c>
      <c r="AY60" s="156">
        <f t="shared" si="95"/>
        <v>0</v>
      </c>
      <c r="AZ60" s="175">
        <f t="shared" si="96"/>
        <v>0</v>
      </c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9"/>
      <c r="BM60" s="168"/>
      <c r="BN60" s="158"/>
      <c r="BO60" s="160"/>
      <c r="BP60" s="168"/>
      <c r="BQ60" s="158"/>
      <c r="BR60" s="169"/>
      <c r="BS60" s="168"/>
      <c r="BT60" s="158"/>
      <c r="BU60" s="160"/>
      <c r="BV60" s="168"/>
      <c r="BW60" s="158"/>
      <c r="BX60" s="169"/>
      <c r="BY60" s="168"/>
      <c r="BZ60" s="158"/>
      <c r="CA60" s="160"/>
      <c r="CB60" s="168"/>
      <c r="CC60" s="158"/>
      <c r="CD60" s="169"/>
      <c r="CE60" s="168"/>
      <c r="CF60" s="158"/>
      <c r="CG60" s="169"/>
      <c r="CH60" s="168"/>
      <c r="CI60" s="158"/>
      <c r="CJ60" s="169"/>
      <c r="CK60" s="185"/>
      <c r="CL60" s="158"/>
      <c r="CM60" s="160"/>
      <c r="CN60" s="168"/>
      <c r="CO60" s="158"/>
      <c r="CP60" s="169"/>
      <c r="CQ60" s="284">
        <f t="shared" si="100"/>
        <v>0</v>
      </c>
      <c r="CR60" s="157">
        <f t="shared" si="101"/>
        <v>0</v>
      </c>
      <c r="CS60" s="161">
        <f t="shared" si="102"/>
        <v>0</v>
      </c>
    </row>
    <row r="61" spans="1:97" ht="15">
      <c r="A61" s="186" t="s">
        <v>380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0"/>
      <c r="AR61" s="158"/>
      <c r="AS61" s="158"/>
      <c r="AT61" s="158"/>
      <c r="AU61" s="185"/>
      <c r="AV61" s="158"/>
      <c r="AW61" s="169"/>
      <c r="AX61" s="174">
        <f t="shared" si="94"/>
        <v>0</v>
      </c>
      <c r="AY61" s="156">
        <f t="shared" si="95"/>
        <v>0</v>
      </c>
      <c r="AZ61" s="175">
        <f t="shared" si="96"/>
        <v>0</v>
      </c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9"/>
      <c r="BM61" s="168"/>
      <c r="BN61" s="158"/>
      <c r="BO61" s="160"/>
      <c r="BP61" s="168"/>
      <c r="BQ61" s="158"/>
      <c r="BR61" s="169"/>
      <c r="BS61" s="168"/>
      <c r="BT61" s="158"/>
      <c r="BU61" s="160"/>
      <c r="BV61" s="168"/>
      <c r="BW61" s="158"/>
      <c r="BX61" s="169"/>
      <c r="BY61" s="168"/>
      <c r="BZ61" s="158"/>
      <c r="CA61" s="160"/>
      <c r="CB61" s="168"/>
      <c r="CC61" s="158"/>
      <c r="CD61" s="169"/>
      <c r="CE61" s="168"/>
      <c r="CF61" s="158"/>
      <c r="CG61" s="169"/>
      <c r="CH61" s="168"/>
      <c r="CI61" s="158"/>
      <c r="CJ61" s="169"/>
      <c r="CK61" s="185"/>
      <c r="CL61" s="158"/>
      <c r="CM61" s="160"/>
      <c r="CN61" s="168"/>
      <c r="CO61" s="158"/>
      <c r="CP61" s="169"/>
      <c r="CQ61" s="284">
        <f t="shared" si="100"/>
        <v>0</v>
      </c>
      <c r="CR61" s="157">
        <f t="shared" si="101"/>
        <v>0</v>
      </c>
      <c r="CS61" s="161">
        <f t="shared" si="102"/>
        <v>0</v>
      </c>
    </row>
    <row r="62" spans="1:97" ht="15">
      <c r="A62" s="186" t="s">
        <v>379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0"/>
      <c r="AR62" s="158"/>
      <c r="AS62" s="158"/>
      <c r="AT62" s="158"/>
      <c r="AU62" s="185"/>
      <c r="AV62" s="158"/>
      <c r="AW62" s="169"/>
      <c r="AX62" s="174">
        <f t="shared" si="94"/>
        <v>0</v>
      </c>
      <c r="AY62" s="156">
        <f t="shared" si="95"/>
        <v>0</v>
      </c>
      <c r="AZ62" s="175">
        <f t="shared" si="96"/>
        <v>0</v>
      </c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9"/>
      <c r="BM62" s="168"/>
      <c r="BN62" s="158"/>
      <c r="BO62" s="160"/>
      <c r="BP62" s="168"/>
      <c r="BQ62" s="158"/>
      <c r="BR62" s="169"/>
      <c r="BS62" s="168"/>
      <c r="BT62" s="158"/>
      <c r="BU62" s="160"/>
      <c r="BV62" s="168"/>
      <c r="BW62" s="158"/>
      <c r="BX62" s="169"/>
      <c r="BY62" s="168"/>
      <c r="BZ62" s="158"/>
      <c r="CA62" s="160"/>
      <c r="CB62" s="168"/>
      <c r="CC62" s="158"/>
      <c r="CD62" s="169"/>
      <c r="CE62" s="168"/>
      <c r="CF62" s="158"/>
      <c r="CG62" s="169"/>
      <c r="CH62" s="168"/>
      <c r="CI62" s="158"/>
      <c r="CJ62" s="169"/>
      <c r="CK62" s="185"/>
      <c r="CL62" s="158"/>
      <c r="CM62" s="160"/>
      <c r="CN62" s="168"/>
      <c r="CO62" s="158"/>
      <c r="CP62" s="169"/>
      <c r="CQ62" s="284">
        <f t="shared" si="100"/>
        <v>0</v>
      </c>
      <c r="CR62" s="157">
        <f t="shared" si="101"/>
        <v>0</v>
      </c>
      <c r="CS62" s="161">
        <f t="shared" si="102"/>
        <v>0</v>
      </c>
    </row>
    <row r="63" spans="1:97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0"/>
      <c r="AR63" s="158"/>
      <c r="AS63" s="158"/>
      <c r="AT63" s="158"/>
      <c r="AU63" s="185"/>
      <c r="AV63" s="158"/>
      <c r="AW63" s="169"/>
      <c r="AX63" s="174">
        <f t="shared" si="94"/>
        <v>0</v>
      </c>
      <c r="AY63" s="156">
        <f t="shared" si="95"/>
        <v>0</v>
      </c>
      <c r="AZ63" s="175">
        <f t="shared" si="96"/>
        <v>0</v>
      </c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9"/>
      <c r="BM63" s="168"/>
      <c r="BN63" s="158"/>
      <c r="BO63" s="160"/>
      <c r="BP63" s="168"/>
      <c r="BQ63" s="158"/>
      <c r="BR63" s="169"/>
      <c r="BS63" s="168"/>
      <c r="BT63" s="158"/>
      <c r="BU63" s="160"/>
      <c r="BV63" s="168"/>
      <c r="BW63" s="158"/>
      <c r="BX63" s="169"/>
      <c r="BY63" s="168"/>
      <c r="BZ63" s="158"/>
      <c r="CA63" s="160"/>
      <c r="CB63" s="168"/>
      <c r="CC63" s="158"/>
      <c r="CD63" s="169"/>
      <c r="CE63" s="168"/>
      <c r="CF63" s="158"/>
      <c r="CG63" s="169"/>
      <c r="CH63" s="168"/>
      <c r="CI63" s="158"/>
      <c r="CJ63" s="169"/>
      <c r="CK63" s="185"/>
      <c r="CL63" s="158"/>
      <c r="CM63" s="160"/>
      <c r="CN63" s="168"/>
      <c r="CO63" s="158"/>
      <c r="CP63" s="169"/>
      <c r="CQ63" s="284">
        <f t="shared" si="100"/>
        <v>0</v>
      </c>
      <c r="CR63" s="157">
        <f t="shared" si="101"/>
        <v>0</v>
      </c>
      <c r="CS63" s="161">
        <f t="shared" si="102"/>
        <v>0</v>
      </c>
    </row>
    <row r="64" spans="1:97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0"/>
      <c r="AR64" s="158"/>
      <c r="AS64" s="158"/>
      <c r="AT64" s="158"/>
      <c r="AU64" s="185"/>
      <c r="AV64" s="158"/>
      <c r="AW64" s="169"/>
      <c r="AX64" s="174">
        <f t="shared" si="94"/>
        <v>0</v>
      </c>
      <c r="AY64" s="156">
        <f t="shared" si="95"/>
        <v>0</v>
      </c>
      <c r="AZ64" s="175">
        <f t="shared" si="96"/>
        <v>0</v>
      </c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9"/>
      <c r="BM64" s="168"/>
      <c r="BN64" s="158"/>
      <c r="BO64" s="160"/>
      <c r="BP64" s="168"/>
      <c r="BQ64" s="158"/>
      <c r="BR64" s="169"/>
      <c r="BS64" s="168"/>
      <c r="BT64" s="158"/>
      <c r="BU64" s="160"/>
      <c r="BV64" s="168"/>
      <c r="BW64" s="158"/>
      <c r="BX64" s="169"/>
      <c r="BY64" s="168"/>
      <c r="BZ64" s="158"/>
      <c r="CA64" s="160"/>
      <c r="CB64" s="168"/>
      <c r="CC64" s="158"/>
      <c r="CD64" s="169"/>
      <c r="CE64" s="168"/>
      <c r="CF64" s="158"/>
      <c r="CG64" s="169"/>
      <c r="CH64" s="168"/>
      <c r="CI64" s="158"/>
      <c r="CJ64" s="169"/>
      <c r="CK64" s="185"/>
      <c r="CL64" s="158"/>
      <c r="CM64" s="160"/>
      <c r="CN64" s="168"/>
      <c r="CO64" s="158"/>
      <c r="CP64" s="169"/>
      <c r="CQ64" s="284">
        <f t="shared" si="100"/>
        <v>0</v>
      </c>
      <c r="CR64" s="157">
        <f t="shared" si="101"/>
        <v>0</v>
      </c>
      <c r="CS64" s="161">
        <f t="shared" si="102"/>
        <v>0</v>
      </c>
    </row>
    <row r="65" spans="1:97" ht="15.75" thickBot="1">
      <c r="A65" s="186" t="s">
        <v>382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282"/>
      <c r="AR65" s="171"/>
      <c r="AS65" s="171"/>
      <c r="AT65" s="171"/>
      <c r="AU65" s="309"/>
      <c r="AV65" s="171"/>
      <c r="AW65" s="172"/>
      <c r="AX65" s="176">
        <f t="shared" si="94"/>
        <v>0</v>
      </c>
      <c r="AY65" s="177">
        <f t="shared" si="95"/>
        <v>0</v>
      </c>
      <c r="AZ65" s="178">
        <f t="shared" si="96"/>
        <v>0</v>
      </c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172"/>
      <c r="BM65" s="170"/>
      <c r="BN65" s="171"/>
      <c r="BO65" s="282"/>
      <c r="BP65" s="170"/>
      <c r="BQ65" s="171"/>
      <c r="BR65" s="172"/>
      <c r="BS65" s="170"/>
      <c r="BT65" s="171"/>
      <c r="BU65" s="282"/>
      <c r="BV65" s="170"/>
      <c r="BW65" s="171"/>
      <c r="BX65" s="172"/>
      <c r="BY65" s="170"/>
      <c r="BZ65" s="171"/>
      <c r="CA65" s="282"/>
      <c r="CB65" s="170"/>
      <c r="CC65" s="171"/>
      <c r="CD65" s="172"/>
      <c r="CE65" s="170"/>
      <c r="CF65" s="171"/>
      <c r="CG65" s="172"/>
      <c r="CH65" s="170"/>
      <c r="CI65" s="171"/>
      <c r="CJ65" s="172"/>
      <c r="CK65" s="309"/>
      <c r="CL65" s="171"/>
      <c r="CM65" s="282"/>
      <c r="CN65" s="170"/>
      <c r="CO65" s="171"/>
      <c r="CP65" s="172"/>
      <c r="CQ65" s="285">
        <f t="shared" si="100"/>
        <v>0</v>
      </c>
      <c r="CR65" s="162">
        <f t="shared" si="101"/>
        <v>0</v>
      </c>
      <c r="CS65" s="163">
        <f t="shared" si="102"/>
        <v>0</v>
      </c>
    </row>
    <row r="66" spans="1:79" ht="12.75">
      <c r="A66" s="27"/>
      <c r="C66"/>
      <c r="AR66" s="27"/>
      <c r="AS66" s="27"/>
      <c r="AT66" s="27"/>
      <c r="BX66" s="27"/>
      <c r="BY66" s="27"/>
      <c r="BZ66" s="27"/>
      <c r="CA66" s="27"/>
    </row>
    <row r="67" spans="1:46" ht="12.75">
      <c r="A67" s="27"/>
      <c r="C67"/>
      <c r="AR67" s="27"/>
      <c r="AS67" s="27"/>
      <c r="AT67" s="27"/>
    </row>
    <row r="68" spans="1:46" ht="12.75">
      <c r="A68" s="27"/>
      <c r="C68"/>
      <c r="AR68" s="27"/>
      <c r="AS68" s="27"/>
      <c r="AT68" s="27"/>
    </row>
    <row r="69" spans="1:46" ht="12.75">
      <c r="A69" s="27"/>
      <c r="C69"/>
      <c r="AR69" s="27"/>
      <c r="AS69" s="27"/>
      <c r="AT69" s="27"/>
    </row>
    <row r="70" spans="44:46" ht="12.75">
      <c r="AR70" s="27"/>
      <c r="AS70" s="27"/>
      <c r="AT70" s="27"/>
    </row>
    <row r="71" spans="44:46" ht="12.75">
      <c r="AR71" s="27"/>
      <c r="AS71" s="27"/>
      <c r="AT71" s="27"/>
    </row>
    <row r="72" spans="44:46" ht="12.75">
      <c r="AR72" s="27"/>
      <c r="AS72" s="27"/>
      <c r="AT72" s="27"/>
    </row>
    <row r="73" spans="44:46" ht="12.75">
      <c r="AR73" s="27"/>
      <c r="AS73" s="27"/>
      <c r="AT73" s="27"/>
    </row>
    <row r="74" spans="44:46" ht="12.75">
      <c r="AR74" s="27"/>
      <c r="AS74" s="27"/>
      <c r="AT74" s="27"/>
    </row>
    <row r="75" spans="44:46" ht="12.75">
      <c r="AR75" s="27"/>
      <c r="AS75" s="27"/>
      <c r="AT75" s="27"/>
    </row>
    <row r="76" spans="44:46" ht="12.75">
      <c r="AR76" s="27"/>
      <c r="AS76" s="27"/>
      <c r="AT76" s="27"/>
    </row>
    <row r="77" spans="44:46" ht="12.75">
      <c r="AR77" s="27"/>
      <c r="AS77" s="27"/>
      <c r="AT77" s="27"/>
    </row>
    <row r="78" spans="44:46" ht="12.75">
      <c r="AR78" s="27"/>
      <c r="AS78" s="27"/>
      <c r="AT78" s="27"/>
    </row>
    <row r="79" spans="44:46" ht="12.75">
      <c r="AR79" s="27"/>
      <c r="AS79" s="27"/>
      <c r="AT79" s="27"/>
    </row>
    <row r="80" spans="44:46" ht="12.75">
      <c r="AR80" s="27"/>
      <c r="AS80" s="27"/>
      <c r="AT80" s="27"/>
    </row>
    <row r="81" spans="44:46" ht="12.75">
      <c r="AR81" s="27"/>
      <c r="AS81" s="27"/>
      <c r="AT81" s="27"/>
    </row>
    <row r="82" spans="44:46" ht="12.75">
      <c r="AR82" s="27"/>
      <c r="AS82" s="27"/>
      <c r="AT82" s="27"/>
    </row>
    <row r="83" spans="44:46" ht="12.75">
      <c r="AR83" s="27"/>
      <c r="AS83" s="27"/>
      <c r="AT83" s="27"/>
    </row>
    <row r="84" spans="44:46" ht="12.75">
      <c r="AR84" s="27"/>
      <c r="AS84" s="27"/>
      <c r="AT84" s="27"/>
    </row>
    <row r="85" spans="44:46" ht="12.75">
      <c r="AR85" s="27"/>
      <c r="AS85" s="27"/>
      <c r="AT85" s="27"/>
    </row>
    <row r="86" spans="44:46" ht="12.75">
      <c r="AR86" s="27"/>
      <c r="AS86" s="27"/>
      <c r="AT86" s="27"/>
    </row>
    <row r="87" spans="44:46" ht="12.75">
      <c r="AR87" s="27"/>
      <c r="AS87" s="27"/>
      <c r="AT87" s="27"/>
    </row>
    <row r="88" spans="44:46" ht="12.75">
      <c r="AR88" s="27"/>
      <c r="AS88" s="27"/>
      <c r="AT88" s="27"/>
    </row>
    <row r="89" spans="44:46" ht="12.75">
      <c r="AR89" s="27"/>
      <c r="AS89" s="27"/>
      <c r="AT89" s="27"/>
    </row>
    <row r="90" spans="44:46" ht="12.75">
      <c r="AR90" s="27"/>
      <c r="AS90" s="27"/>
      <c r="AT90" s="27"/>
    </row>
    <row r="91" spans="44:46" ht="12.75">
      <c r="AR91" s="27"/>
      <c r="AS91" s="27"/>
      <c r="AT91" s="27"/>
    </row>
    <row r="92" spans="44:46" ht="12.75">
      <c r="AR92" s="27"/>
      <c r="AS92" s="27"/>
      <c r="AT92" s="27"/>
    </row>
    <row r="93" spans="44:46" ht="12.75">
      <c r="AR93" s="27"/>
      <c r="AS93" s="27"/>
      <c r="AT93" s="27"/>
    </row>
    <row r="94" spans="44:46" ht="12.75">
      <c r="AR94" s="27"/>
      <c r="AS94" s="27"/>
      <c r="AT94" s="27"/>
    </row>
    <row r="95" spans="44:46" ht="12.75">
      <c r="AR95" s="27"/>
      <c r="AS95" s="27"/>
      <c r="AT95" s="27"/>
    </row>
    <row r="96" spans="44:46" ht="12.75">
      <c r="AR96" s="27"/>
      <c r="AS96" s="27"/>
      <c r="AT96" s="27"/>
    </row>
    <row r="97" spans="44:46" ht="12.75">
      <c r="AR97" s="27"/>
      <c r="AS97" s="27"/>
      <c r="AT97" s="27"/>
    </row>
    <row r="98" spans="44:46" ht="12.75">
      <c r="AR98" s="27"/>
      <c r="AS98" s="27"/>
      <c r="AT98" s="27"/>
    </row>
    <row r="99" spans="44:46" ht="12.75">
      <c r="AR99" s="27"/>
      <c r="AS99" s="27"/>
      <c r="AT99" s="27"/>
    </row>
    <row r="100" spans="44:46" ht="12.75">
      <c r="AR100" s="27"/>
      <c r="AS100" s="27"/>
      <c r="AT100" s="27"/>
    </row>
    <row r="101" spans="44:46" ht="12.75">
      <c r="AR101" s="27"/>
      <c r="AS101" s="27"/>
      <c r="AT101" s="27"/>
    </row>
    <row r="102" spans="44:46" ht="12.75">
      <c r="AR102" s="27"/>
      <c r="AS102" s="27"/>
      <c r="AT102" s="27"/>
    </row>
    <row r="103" spans="44:46" ht="12.75">
      <c r="AR103" s="27"/>
      <c r="AS103" s="27"/>
      <c r="AT103" s="27"/>
    </row>
    <row r="104" spans="44:46" ht="12.75">
      <c r="AR104" s="27"/>
      <c r="AS104" s="27"/>
      <c r="AT104" s="27"/>
    </row>
    <row r="105" spans="44:46" ht="12.75">
      <c r="AR105" s="27"/>
      <c r="AS105" s="27"/>
      <c r="AT105" s="27"/>
    </row>
    <row r="106" spans="44:46" ht="12.75">
      <c r="AR106" s="27"/>
      <c r="AS106" s="27"/>
      <c r="AT106" s="27"/>
    </row>
    <row r="107" spans="44:46" ht="12.75">
      <c r="AR107" s="27"/>
      <c r="AS107" s="27"/>
      <c r="AT107" s="27"/>
    </row>
    <row r="108" spans="44:46" ht="12.75">
      <c r="AR108" s="27"/>
      <c r="AS108" s="27"/>
      <c r="AT108" s="27"/>
    </row>
    <row r="109" spans="44:46" ht="12.75">
      <c r="AR109" s="27"/>
      <c r="AS109" s="27"/>
      <c r="AT109" s="27"/>
    </row>
    <row r="110" spans="44:46" ht="12.75">
      <c r="AR110" s="27"/>
      <c r="AS110" s="27"/>
      <c r="AT110" s="27"/>
    </row>
    <row r="111" spans="44:46" ht="12.75">
      <c r="AR111" s="27"/>
      <c r="AS111" s="27"/>
      <c r="AT111" s="27"/>
    </row>
    <row r="112" spans="44:46" ht="12.75">
      <c r="AR112" s="27"/>
      <c r="AS112" s="27"/>
      <c r="AT112" s="27"/>
    </row>
    <row r="113" spans="44:46" ht="12.75">
      <c r="AR113" s="27"/>
      <c r="AS113" s="27"/>
      <c r="AT113" s="27"/>
    </row>
    <row r="114" spans="44:46" ht="12.75">
      <c r="AR114" s="27"/>
      <c r="AS114" s="27"/>
      <c r="AT114" s="27"/>
    </row>
    <row r="115" spans="44:46" ht="12.75">
      <c r="AR115" s="27"/>
      <c r="AS115" s="27"/>
      <c r="AT115" s="27"/>
    </row>
    <row r="116" spans="44:46" ht="12.75">
      <c r="AR116" s="27"/>
      <c r="AS116" s="27"/>
      <c r="AT116" s="27"/>
    </row>
    <row r="117" spans="44:46" ht="12.75">
      <c r="AR117" s="27"/>
      <c r="AS117" s="27"/>
      <c r="AT117" s="27"/>
    </row>
    <row r="118" spans="44:46" ht="12.75">
      <c r="AR118" s="27"/>
      <c r="AS118" s="27"/>
      <c r="AT118" s="27"/>
    </row>
    <row r="119" spans="44:46" ht="12.75">
      <c r="AR119" s="27"/>
      <c r="AS119" s="27"/>
      <c r="AT119" s="27"/>
    </row>
    <row r="120" spans="44:46" ht="12.75">
      <c r="AR120" s="27"/>
      <c r="AS120" s="27"/>
      <c r="AT120" s="27"/>
    </row>
    <row r="121" spans="44:46" ht="12.75">
      <c r="AR121" s="27"/>
      <c r="AS121" s="27"/>
      <c r="AT121" s="27"/>
    </row>
    <row r="122" spans="44:46" ht="12.75">
      <c r="AR122" s="27"/>
      <c r="AS122" s="27"/>
      <c r="AT122" s="27"/>
    </row>
    <row r="123" spans="44:46" ht="12.75">
      <c r="AR123" s="27"/>
      <c r="AS123" s="27"/>
      <c r="AT123" s="27"/>
    </row>
    <row r="124" spans="44:46" ht="12.75">
      <c r="AR124" s="27"/>
      <c r="AS124" s="27"/>
      <c r="AT124" s="27"/>
    </row>
    <row r="125" spans="44:46" ht="12.75">
      <c r="AR125" s="27"/>
      <c r="AS125" s="27"/>
      <c r="AT125" s="27"/>
    </row>
    <row r="126" spans="44:46" ht="12.75">
      <c r="AR126" s="27"/>
      <c r="AS126" s="27"/>
      <c r="AT126" s="27"/>
    </row>
    <row r="127" spans="44:46" ht="12.75">
      <c r="AR127" s="27"/>
      <c r="AS127" s="27"/>
      <c r="AT127" s="27"/>
    </row>
    <row r="128" spans="44:46" ht="12.75">
      <c r="AR128" s="27"/>
      <c r="AS128" s="27"/>
      <c r="AT128" s="27"/>
    </row>
    <row r="129" spans="44:46" ht="12.75">
      <c r="AR129" s="27"/>
      <c r="AS129" s="27"/>
      <c r="AT129" s="27"/>
    </row>
    <row r="130" spans="44:46" ht="12.75">
      <c r="AR130" s="27"/>
      <c r="AS130" s="27"/>
      <c r="AT130" s="27"/>
    </row>
    <row r="131" spans="44:46" ht="12.75">
      <c r="AR131" s="27"/>
      <c r="AS131" s="27"/>
      <c r="AT131" s="27"/>
    </row>
    <row r="132" spans="44:46" ht="12.75">
      <c r="AR132" s="27"/>
      <c r="AS132" s="27"/>
      <c r="AT132" s="27"/>
    </row>
    <row r="133" spans="44:46" ht="12.75">
      <c r="AR133" s="27"/>
      <c r="AS133" s="27"/>
      <c r="AT133" s="27"/>
    </row>
    <row r="134" spans="44:46" ht="12.75">
      <c r="AR134" s="27"/>
      <c r="AS134" s="27"/>
      <c r="AT134" s="27"/>
    </row>
    <row r="135" spans="44:46" ht="12.75">
      <c r="AR135" s="27"/>
      <c r="AS135" s="27"/>
      <c r="AT135" s="27"/>
    </row>
    <row r="136" spans="44:46" ht="12.75">
      <c r="AR136" s="27"/>
      <c r="AS136" s="27"/>
      <c r="AT136" s="27"/>
    </row>
    <row r="137" spans="44:46" ht="12.75">
      <c r="AR137" s="27"/>
      <c r="AS137" s="27"/>
      <c r="AT137" s="27"/>
    </row>
    <row r="138" spans="44:46" ht="12.75">
      <c r="AR138" s="27"/>
      <c r="AS138" s="27"/>
      <c r="AT138" s="27"/>
    </row>
    <row r="139" spans="44:46" ht="12.75">
      <c r="AR139" s="27"/>
      <c r="AS139" s="27"/>
      <c r="AT139" s="27"/>
    </row>
    <row r="140" spans="44:46" ht="12.75">
      <c r="AR140" s="27"/>
      <c r="AS140" s="27"/>
      <c r="AT140" s="27"/>
    </row>
    <row r="141" spans="44:46" ht="12.75">
      <c r="AR141" s="27"/>
      <c r="AS141" s="27"/>
      <c r="AT141" s="27"/>
    </row>
    <row r="142" spans="44:46" ht="12.75">
      <c r="AR142" s="27"/>
      <c r="AS142" s="27"/>
      <c r="AT142" s="27"/>
    </row>
    <row r="143" spans="44:46" ht="12.75">
      <c r="AR143" s="27"/>
      <c r="AS143" s="27"/>
      <c r="AT143" s="27"/>
    </row>
    <row r="144" spans="44:46" ht="12.75">
      <c r="AR144" s="27"/>
      <c r="AS144" s="27"/>
      <c r="AT144" s="27"/>
    </row>
    <row r="145" spans="44:46" ht="12.75">
      <c r="AR145" s="27"/>
      <c r="AS145" s="27"/>
      <c r="AT145" s="27"/>
    </row>
    <row r="146" spans="44:46" ht="12.75">
      <c r="AR146" s="27"/>
      <c r="AS146" s="27"/>
      <c r="AT146" s="27"/>
    </row>
    <row r="147" spans="44:46" ht="12.75">
      <c r="AR147" s="27"/>
      <c r="AS147" s="27"/>
      <c r="AT147" s="27"/>
    </row>
    <row r="148" spans="44:46" ht="12.75">
      <c r="AR148" s="27"/>
      <c r="AS148" s="27"/>
      <c r="AT148" s="27"/>
    </row>
    <row r="149" spans="44:46" ht="12.75">
      <c r="AR149" s="27"/>
      <c r="AS149" s="27"/>
      <c r="AT149" s="27"/>
    </row>
    <row r="150" spans="44:46" ht="12.75">
      <c r="AR150" s="27"/>
      <c r="AS150" s="27"/>
      <c r="AT150" s="27"/>
    </row>
    <row r="151" spans="44:46" ht="12.75">
      <c r="AR151" s="27"/>
      <c r="AS151" s="27"/>
      <c r="AT151" s="27"/>
    </row>
    <row r="152" spans="44:46" ht="12.75">
      <c r="AR152" s="27"/>
      <c r="AS152" s="27"/>
      <c r="AT152" s="27"/>
    </row>
    <row r="153" spans="44:46" ht="12.75">
      <c r="AR153" s="27"/>
      <c r="AS153" s="27"/>
      <c r="AT153" s="27"/>
    </row>
    <row r="154" spans="44:46" ht="12.75">
      <c r="AR154" s="27"/>
      <c r="AS154" s="27"/>
      <c r="AT154" s="27"/>
    </row>
    <row r="155" spans="44:46" ht="12.75">
      <c r="AR155" s="27"/>
      <c r="AS155" s="27"/>
      <c r="AT155" s="27"/>
    </row>
    <row r="156" spans="44:46" ht="12.75">
      <c r="AR156" s="27"/>
      <c r="AS156" s="27"/>
      <c r="AT156" s="27"/>
    </row>
    <row r="157" spans="44:46" ht="12.75">
      <c r="AR157" s="27"/>
      <c r="AS157" s="27"/>
      <c r="AT157" s="27"/>
    </row>
    <row r="158" spans="44:46" ht="12.75">
      <c r="AR158" s="27"/>
      <c r="AS158" s="27"/>
      <c r="AT158" s="27"/>
    </row>
    <row r="159" spans="44:46" ht="12.75">
      <c r="AR159" s="27"/>
      <c r="AS159" s="27"/>
      <c r="AT159" s="27"/>
    </row>
    <row r="160" spans="44:46" ht="12.75">
      <c r="AR160" s="27"/>
      <c r="AS160" s="27"/>
      <c r="AT160" s="27"/>
    </row>
    <row r="161" spans="44:46" ht="12.75">
      <c r="AR161" s="27"/>
      <c r="AS161" s="27"/>
      <c r="AT161" s="27"/>
    </row>
    <row r="162" spans="44:46" ht="12.75">
      <c r="AR162" s="27"/>
      <c r="AS162" s="27"/>
      <c r="AT162" s="27"/>
    </row>
    <row r="163" spans="44:46" ht="12.75">
      <c r="AR163" s="27"/>
      <c r="AS163" s="27"/>
      <c r="AT163" s="27"/>
    </row>
    <row r="164" spans="44:46" ht="12.75">
      <c r="AR164" s="27"/>
      <c r="AS164" s="27"/>
      <c r="AT164" s="27"/>
    </row>
    <row r="165" spans="44:46" ht="12.75">
      <c r="AR165" s="27"/>
      <c r="AS165" s="27"/>
      <c r="AT165" s="27"/>
    </row>
    <row r="166" spans="44:46" ht="12.75">
      <c r="AR166" s="27"/>
      <c r="AS166" s="27"/>
      <c r="AT166" s="27"/>
    </row>
    <row r="167" spans="44:46" ht="12.75">
      <c r="AR167" s="27"/>
      <c r="AS167" s="27"/>
      <c r="AT167" s="27"/>
    </row>
    <row r="168" spans="44:46" ht="12.75">
      <c r="AR168" s="27"/>
      <c r="AS168" s="27"/>
      <c r="AT168" s="27"/>
    </row>
    <row r="169" spans="44:46" ht="12.75">
      <c r="AR169" s="27"/>
      <c r="AS169" s="27"/>
      <c r="AT169" s="27"/>
    </row>
    <row r="170" spans="44:46" ht="12.75">
      <c r="AR170" s="27"/>
      <c r="AS170" s="27"/>
      <c r="AT170" s="27"/>
    </row>
    <row r="171" spans="44:46" ht="12.75">
      <c r="AR171" s="27"/>
      <c r="AS171" s="27"/>
      <c r="AT171" s="27"/>
    </row>
    <row r="172" spans="44:46" ht="12.75">
      <c r="AR172" s="27"/>
      <c r="AS172" s="27"/>
      <c r="AT172" s="27"/>
    </row>
    <row r="173" spans="44:46" ht="12.75">
      <c r="AR173" s="27"/>
      <c r="AS173" s="27"/>
      <c r="AT173" s="27"/>
    </row>
    <row r="174" spans="44:46" ht="12.75">
      <c r="AR174" s="27"/>
      <c r="AS174" s="27"/>
      <c r="AT174" s="27"/>
    </row>
    <row r="175" spans="44:46" ht="12.75">
      <c r="AR175" s="27"/>
      <c r="AS175" s="27"/>
      <c r="AT175" s="27"/>
    </row>
    <row r="176" spans="44:46" ht="12.75">
      <c r="AR176" s="27"/>
      <c r="AS176" s="27"/>
      <c r="AT176" s="27"/>
    </row>
    <row r="177" spans="44:46" ht="12.75">
      <c r="AR177" s="27"/>
      <c r="AS177" s="27"/>
      <c r="AT177" s="27"/>
    </row>
    <row r="178" spans="44:46" ht="12.75">
      <c r="AR178" s="27"/>
      <c r="AS178" s="27"/>
      <c r="AT178" s="27"/>
    </row>
    <row r="179" spans="44:46" ht="12.75">
      <c r="AR179" s="27"/>
      <c r="AS179" s="27"/>
      <c r="AT179" s="27"/>
    </row>
    <row r="180" spans="44:46" ht="12.75">
      <c r="AR180" s="27"/>
      <c r="AS180" s="27"/>
      <c r="AT180" s="27"/>
    </row>
    <row r="181" spans="44:46" ht="12.75">
      <c r="AR181" s="27"/>
      <c r="AS181" s="27"/>
      <c r="AT181" s="27"/>
    </row>
    <row r="182" spans="44:46" ht="12.75">
      <c r="AR182" s="27"/>
      <c r="AS182" s="27"/>
      <c r="AT182" s="27"/>
    </row>
    <row r="183" spans="44:46" ht="12.75">
      <c r="AR183" s="27"/>
      <c r="AS183" s="27"/>
      <c r="AT183" s="27"/>
    </row>
    <row r="184" spans="44:46" ht="12.75">
      <c r="AR184" s="27"/>
      <c r="AS184" s="27"/>
      <c r="AT184" s="27"/>
    </row>
    <row r="185" spans="44:46" ht="12.75">
      <c r="AR185" s="27"/>
      <c r="AS185" s="27"/>
      <c r="AT185" s="27"/>
    </row>
    <row r="186" spans="44:46" ht="12.75">
      <c r="AR186" s="27"/>
      <c r="AS186" s="27"/>
      <c r="AT186" s="27"/>
    </row>
    <row r="187" spans="44:46" ht="12.75">
      <c r="AR187" s="27"/>
      <c r="AS187" s="27"/>
      <c r="AT187" s="27"/>
    </row>
    <row r="188" spans="44:46" ht="12.75">
      <c r="AR188" s="27"/>
      <c r="AS188" s="27"/>
      <c r="AT188" s="27"/>
    </row>
    <row r="189" spans="44:46" ht="12.75">
      <c r="AR189" s="27"/>
      <c r="AS189" s="27"/>
      <c r="AT189" s="27"/>
    </row>
    <row r="190" spans="44:46" ht="12.75">
      <c r="AR190" s="27"/>
      <c r="AS190" s="27"/>
      <c r="AT190" s="27"/>
    </row>
    <row r="191" spans="44:46" ht="12.75">
      <c r="AR191" s="27"/>
      <c r="AS191" s="27"/>
      <c r="AT191" s="27"/>
    </row>
    <row r="192" spans="44:46" ht="12.75">
      <c r="AR192" s="27"/>
      <c r="AS192" s="27"/>
      <c r="AT192" s="27"/>
    </row>
    <row r="193" spans="44:46" ht="12.75">
      <c r="AR193" s="27"/>
      <c r="AS193" s="27"/>
      <c r="AT193" s="27"/>
    </row>
    <row r="194" spans="44:46" ht="12.75">
      <c r="AR194" s="27"/>
      <c r="AS194" s="27"/>
      <c r="AT194" s="27"/>
    </row>
    <row r="195" spans="44:46" ht="12.75">
      <c r="AR195" s="27"/>
      <c r="AS195" s="27"/>
      <c r="AT195" s="27"/>
    </row>
    <row r="196" spans="44:46" ht="12.75">
      <c r="AR196" s="27"/>
      <c r="AS196" s="27"/>
      <c r="AT196" s="27"/>
    </row>
    <row r="197" spans="44:46" ht="12.75">
      <c r="AR197" s="27"/>
      <c r="AS197" s="27"/>
      <c r="AT197" s="27"/>
    </row>
    <row r="198" spans="44:46" ht="12.75">
      <c r="AR198" s="27"/>
      <c r="AS198" s="27"/>
      <c r="AT198" s="27"/>
    </row>
    <row r="199" spans="44:46" ht="12.75">
      <c r="AR199" s="27"/>
      <c r="AS199" s="27"/>
      <c r="AT199" s="27"/>
    </row>
    <row r="200" spans="44:46" ht="12.75">
      <c r="AR200" s="27"/>
      <c r="AS200" s="27"/>
      <c r="AT200" s="27"/>
    </row>
    <row r="201" spans="44:46" ht="12.75">
      <c r="AR201" s="27"/>
      <c r="AS201" s="27"/>
      <c r="AT201" s="27"/>
    </row>
    <row r="202" spans="44:46" ht="12.75">
      <c r="AR202" s="27"/>
      <c r="AS202" s="27"/>
      <c r="AT202" s="27"/>
    </row>
    <row r="203" spans="44:46" ht="12.75">
      <c r="AR203" s="27"/>
      <c r="AS203" s="27"/>
      <c r="AT203" s="27"/>
    </row>
    <row r="204" spans="44:46" ht="12.75">
      <c r="AR204" s="27"/>
      <c r="AS204" s="27"/>
      <c r="AT204" s="27"/>
    </row>
    <row r="205" spans="44:46" ht="12.75">
      <c r="AR205" s="27"/>
      <c r="AS205" s="27"/>
      <c r="AT205" s="27"/>
    </row>
    <row r="206" spans="44:46" ht="12.75">
      <c r="AR206" s="27"/>
      <c r="AS206" s="27"/>
      <c r="AT206" s="27"/>
    </row>
    <row r="207" spans="44:46" ht="12.75">
      <c r="AR207" s="27"/>
      <c r="AS207" s="27"/>
      <c r="AT207" s="27"/>
    </row>
    <row r="208" spans="44:46" ht="12.75">
      <c r="AR208" s="27"/>
      <c r="AS208" s="27"/>
      <c r="AT208" s="27"/>
    </row>
    <row r="209" spans="44:46" ht="12.75">
      <c r="AR209" s="27"/>
      <c r="AS209" s="27"/>
      <c r="AT209" s="27"/>
    </row>
    <row r="210" spans="44:46" ht="12.75">
      <c r="AR210" s="27"/>
      <c r="AS210" s="27"/>
      <c r="AT210" s="27"/>
    </row>
    <row r="211" spans="44:46" ht="12.75">
      <c r="AR211" s="27"/>
      <c r="AS211" s="27"/>
      <c r="AT211" s="27"/>
    </row>
    <row r="212" spans="44:46" ht="12.75">
      <c r="AR212" s="27"/>
      <c r="AS212" s="27"/>
      <c r="AT212" s="27"/>
    </row>
    <row r="213" spans="44:46" ht="12.75">
      <c r="AR213" s="27"/>
      <c r="AS213" s="27"/>
      <c r="AT213" s="27"/>
    </row>
    <row r="214" spans="44:46" ht="12.75">
      <c r="AR214" s="27"/>
      <c r="AS214" s="27"/>
      <c r="AT214" s="27"/>
    </row>
    <row r="215" spans="44:46" ht="12.75">
      <c r="AR215" s="27"/>
      <c r="AS215" s="27"/>
      <c r="AT215" s="27"/>
    </row>
    <row r="216" spans="44:46" ht="12.75">
      <c r="AR216" s="27"/>
      <c r="AS216" s="27"/>
      <c r="AT216" s="27"/>
    </row>
    <row r="217" spans="44:46" ht="12.75">
      <c r="AR217" s="27"/>
      <c r="AS217" s="27"/>
      <c r="AT217" s="27"/>
    </row>
    <row r="218" spans="44:46" ht="12.75">
      <c r="AR218" s="27"/>
      <c r="AS218" s="27"/>
      <c r="AT218" s="27"/>
    </row>
    <row r="219" spans="44:46" ht="12.75">
      <c r="AR219" s="27"/>
      <c r="AS219" s="27"/>
      <c r="AT219" s="27"/>
    </row>
    <row r="220" spans="44:46" ht="12.75">
      <c r="AR220" s="27"/>
      <c r="AS220" s="27"/>
      <c r="AT220" s="27"/>
    </row>
    <row r="221" spans="44:46" ht="12.75">
      <c r="AR221" s="27"/>
      <c r="AS221" s="27"/>
      <c r="AT221" s="27"/>
    </row>
    <row r="222" spans="44:46" ht="12.75">
      <c r="AR222" s="27"/>
      <c r="AS222" s="27"/>
      <c r="AT222" s="27"/>
    </row>
    <row r="223" spans="44:46" ht="12.75">
      <c r="AR223" s="27"/>
      <c r="AS223" s="27"/>
      <c r="AT223" s="27"/>
    </row>
    <row r="224" spans="44:46" ht="12.75">
      <c r="AR224" s="27"/>
      <c r="AS224" s="27"/>
      <c r="AT224" s="27"/>
    </row>
    <row r="225" spans="44:46" ht="12.75">
      <c r="AR225" s="27"/>
      <c r="AS225" s="27"/>
      <c r="AT225" s="27"/>
    </row>
    <row r="226" spans="44:46" ht="12.75">
      <c r="AR226" s="27"/>
      <c r="AS226" s="27"/>
      <c r="AT226" s="27"/>
    </row>
    <row r="227" spans="44:46" ht="12.75">
      <c r="AR227" s="27"/>
      <c r="AS227" s="27"/>
      <c r="AT227" s="27"/>
    </row>
    <row r="228" spans="44:46" ht="12.75">
      <c r="AR228" s="27"/>
      <c r="AS228" s="27"/>
      <c r="AT228" s="27"/>
    </row>
    <row r="229" spans="44:46" ht="12.75">
      <c r="AR229" s="27"/>
      <c r="AS229" s="27"/>
      <c r="AT229" s="27"/>
    </row>
    <row r="230" spans="44:46" ht="12.75">
      <c r="AR230" s="27"/>
      <c r="AS230" s="27"/>
      <c r="AT230" s="27"/>
    </row>
    <row r="231" spans="44:46" ht="12.75">
      <c r="AR231" s="27"/>
      <c r="AS231" s="27"/>
      <c r="AT231" s="27"/>
    </row>
    <row r="232" spans="44:46" ht="12.75">
      <c r="AR232" s="27"/>
      <c r="AS232" s="27"/>
      <c r="AT232" s="27"/>
    </row>
    <row r="233" spans="44:46" ht="12.75">
      <c r="AR233" s="27"/>
      <c r="AS233" s="27"/>
      <c r="AT233" s="27"/>
    </row>
    <row r="234" spans="44:46" ht="12.75">
      <c r="AR234" s="27"/>
      <c r="AS234" s="27"/>
      <c r="AT234" s="27"/>
    </row>
    <row r="235" spans="44:46" ht="12.75">
      <c r="AR235" s="27"/>
      <c r="AS235" s="27"/>
      <c r="AT235" s="27"/>
    </row>
    <row r="236" spans="44:46" ht="12.75">
      <c r="AR236" s="27"/>
      <c r="AS236" s="27"/>
      <c r="AT236" s="27"/>
    </row>
    <row r="237" spans="44:46" ht="12.75">
      <c r="AR237" s="27"/>
      <c r="AS237" s="27"/>
      <c r="AT237" s="27"/>
    </row>
    <row r="238" spans="44:46" ht="12.75">
      <c r="AR238" s="27"/>
      <c r="AS238" s="27"/>
      <c r="AT238" s="27"/>
    </row>
    <row r="239" spans="44:46" ht="12.75">
      <c r="AR239" s="27"/>
      <c r="AS239" s="27"/>
      <c r="AT239" s="27"/>
    </row>
    <row r="240" spans="44:46" ht="12.75">
      <c r="AR240" s="27"/>
      <c r="AS240" s="27"/>
      <c r="AT240" s="27"/>
    </row>
    <row r="241" spans="44:46" ht="12.75">
      <c r="AR241" s="27"/>
      <c r="AS241" s="27"/>
      <c r="AT241" s="27"/>
    </row>
    <row r="242" spans="44:46" ht="12.75">
      <c r="AR242" s="27"/>
      <c r="AS242" s="27"/>
      <c r="AT242" s="27"/>
    </row>
    <row r="243" spans="44:46" ht="12.75">
      <c r="AR243" s="27"/>
      <c r="AS243" s="27"/>
      <c r="AT243" s="27"/>
    </row>
    <row r="244" spans="44:46" ht="12.75">
      <c r="AR244" s="27"/>
      <c r="AS244" s="27"/>
      <c r="AT244" s="27"/>
    </row>
    <row r="245" spans="44:46" ht="12.75">
      <c r="AR245" s="27"/>
      <c r="AS245" s="27"/>
      <c r="AT245" s="27"/>
    </row>
    <row r="246" spans="44:46" ht="12.75">
      <c r="AR246" s="27"/>
      <c r="AS246" s="27"/>
      <c r="AT246" s="27"/>
    </row>
    <row r="247" spans="44:46" ht="12.75">
      <c r="AR247" s="27"/>
      <c r="AS247" s="27"/>
      <c r="AT247" s="27"/>
    </row>
    <row r="248" spans="44:46" ht="12.75">
      <c r="AR248" s="27"/>
      <c r="AS248" s="27"/>
      <c r="AT248" s="27"/>
    </row>
    <row r="249" spans="44:46" ht="12.75">
      <c r="AR249" s="27"/>
      <c r="AS249" s="27"/>
      <c r="AT249" s="27"/>
    </row>
    <row r="250" spans="44:46" ht="12.75">
      <c r="AR250" s="27"/>
      <c r="AS250" s="27"/>
      <c r="AT250" s="27"/>
    </row>
    <row r="251" spans="44:46" ht="12.75">
      <c r="AR251" s="27"/>
      <c r="AS251" s="27"/>
      <c r="AT251" s="27"/>
    </row>
    <row r="252" spans="44:46" ht="12.75">
      <c r="AR252" s="27"/>
      <c r="AS252" s="27"/>
      <c r="AT252" s="27"/>
    </row>
    <row r="253" spans="44:46" ht="12.75">
      <c r="AR253" s="27"/>
      <c r="AS253" s="27"/>
      <c r="AT253" s="27"/>
    </row>
    <row r="254" spans="44:46" ht="12.75">
      <c r="AR254" s="27"/>
      <c r="AS254" s="27"/>
      <c r="AT254" s="27"/>
    </row>
    <row r="255" spans="44:46" ht="12.75">
      <c r="AR255" s="27"/>
      <c r="AS255" s="27"/>
      <c r="AT255" s="27"/>
    </row>
    <row r="256" spans="44:46" ht="12.75">
      <c r="AR256" s="27"/>
      <c r="AS256" s="27"/>
      <c r="AT256" s="27"/>
    </row>
    <row r="257" spans="44:46" ht="12.75">
      <c r="AR257" s="27"/>
      <c r="AS257" s="27"/>
      <c r="AT257" s="27"/>
    </row>
    <row r="258" spans="44:46" ht="12.75">
      <c r="AR258" s="27"/>
      <c r="AS258" s="27"/>
      <c r="AT258" s="27"/>
    </row>
    <row r="259" spans="44:46" ht="12.75">
      <c r="AR259" s="27"/>
      <c r="AS259" s="27"/>
      <c r="AT259" s="27"/>
    </row>
    <row r="260" spans="44:46" ht="12.75">
      <c r="AR260" s="27"/>
      <c r="AS260" s="27"/>
      <c r="AT260" s="27"/>
    </row>
    <row r="261" spans="44:46" ht="12.75">
      <c r="AR261" s="27"/>
      <c r="AS261" s="27"/>
      <c r="AT261" s="27"/>
    </row>
    <row r="262" spans="44:46" ht="12.75">
      <c r="AR262" s="27"/>
      <c r="AS262" s="27"/>
      <c r="AT262" s="27"/>
    </row>
    <row r="263" spans="44:46" ht="12.75">
      <c r="AR263" s="27"/>
      <c r="AS263" s="27"/>
      <c r="AT263" s="27"/>
    </row>
    <row r="264" spans="44:46" ht="12.75">
      <c r="AR264" s="27"/>
      <c r="AS264" s="27"/>
      <c r="AT264" s="27"/>
    </row>
    <row r="265" spans="44:46" ht="12.75">
      <c r="AR265" s="27"/>
      <c r="AS265" s="27"/>
      <c r="AT265" s="27"/>
    </row>
    <row r="266" spans="44:46" ht="12.75">
      <c r="AR266" s="27"/>
      <c r="AS266" s="27"/>
      <c r="AT266" s="27"/>
    </row>
    <row r="267" spans="44:46" ht="12.75">
      <c r="AR267" s="27"/>
      <c r="AS267" s="27"/>
      <c r="AT267" s="27"/>
    </row>
    <row r="268" spans="44:46" ht="12.75">
      <c r="AR268" s="27"/>
      <c r="AS268" s="27"/>
      <c r="AT268" s="27"/>
    </row>
    <row r="269" spans="44:46" ht="12.75">
      <c r="AR269" s="27"/>
      <c r="AS269" s="27"/>
      <c r="AT269" s="27"/>
    </row>
    <row r="270" spans="44:46" ht="12.75">
      <c r="AR270" s="27"/>
      <c r="AS270" s="27"/>
      <c r="AT270" s="27"/>
    </row>
    <row r="271" spans="44:46" ht="12.75">
      <c r="AR271" s="27"/>
      <c r="AS271" s="27"/>
      <c r="AT271" s="27"/>
    </row>
    <row r="272" spans="44:46" ht="12.75">
      <c r="AR272" s="27"/>
      <c r="AS272" s="27"/>
      <c r="AT272" s="27"/>
    </row>
    <row r="273" spans="44:46" ht="12.75">
      <c r="AR273" s="27"/>
      <c r="AS273" s="27"/>
      <c r="AT273" s="27"/>
    </row>
    <row r="274" spans="44:46" ht="12.75">
      <c r="AR274" s="27"/>
      <c r="AS274" s="27"/>
      <c r="AT274" s="27"/>
    </row>
    <row r="275" spans="44:46" ht="12.75">
      <c r="AR275" s="27"/>
      <c r="AS275" s="27"/>
      <c r="AT275" s="27"/>
    </row>
    <row r="276" spans="44:46" ht="12.75">
      <c r="AR276" s="27"/>
      <c r="AS276" s="27"/>
      <c r="AT276" s="27"/>
    </row>
    <row r="277" spans="44:46" ht="12.75">
      <c r="AR277" s="27"/>
      <c r="AS277" s="27"/>
      <c r="AT277" s="27"/>
    </row>
    <row r="278" spans="44:46" ht="12.75">
      <c r="AR278" s="27"/>
      <c r="AS278" s="27"/>
      <c r="AT278" s="27"/>
    </row>
    <row r="279" spans="44:46" ht="12.75">
      <c r="AR279" s="27"/>
      <c r="AS279" s="27"/>
      <c r="AT279" s="27"/>
    </row>
    <row r="280" spans="44:46" ht="12.75">
      <c r="AR280" s="27"/>
      <c r="AS280" s="27"/>
      <c r="AT280" s="27"/>
    </row>
    <row r="281" spans="44:46" ht="12.75">
      <c r="AR281" s="27"/>
      <c r="AS281" s="27"/>
      <c r="AT281" s="27"/>
    </row>
    <row r="282" spans="44:46" ht="12.75">
      <c r="AR282" s="27"/>
      <c r="AS282" s="27"/>
      <c r="AT282" s="27"/>
    </row>
    <row r="283" spans="44:46" ht="12.75">
      <c r="AR283" s="27"/>
      <c r="AS283" s="27"/>
      <c r="AT283" s="27"/>
    </row>
    <row r="284" spans="44:46" ht="12.75">
      <c r="AR284" s="27"/>
      <c r="AS284" s="27"/>
      <c r="AT284" s="27"/>
    </row>
    <row r="285" spans="44:46" ht="12.75">
      <c r="AR285" s="27"/>
      <c r="AS285" s="27"/>
      <c r="AT285" s="27"/>
    </row>
    <row r="286" spans="44:46" ht="12.75">
      <c r="AR286" s="27"/>
      <c r="AS286" s="27"/>
      <c r="AT286" s="27"/>
    </row>
    <row r="287" spans="44:46" ht="12.75">
      <c r="AR287" s="27"/>
      <c r="AS287" s="27"/>
      <c r="AT287" s="27"/>
    </row>
    <row r="288" spans="44:46" ht="12.75">
      <c r="AR288" s="27"/>
      <c r="AS288" s="27"/>
      <c r="AT288" s="27"/>
    </row>
    <row r="289" spans="44:46" ht="12.75">
      <c r="AR289" s="27"/>
      <c r="AS289" s="27"/>
      <c r="AT289" s="27"/>
    </row>
    <row r="290" spans="44:46" ht="12.75">
      <c r="AR290" s="27"/>
      <c r="AS290" s="27"/>
      <c r="AT290" s="27"/>
    </row>
    <row r="291" spans="44:46" ht="12.75">
      <c r="AR291" s="27"/>
      <c r="AS291" s="27"/>
      <c r="AT291" s="27"/>
    </row>
    <row r="292" spans="44:46" ht="12.75">
      <c r="AR292" s="27"/>
      <c r="AS292" s="27"/>
      <c r="AT292" s="27"/>
    </row>
    <row r="293" spans="44:46" ht="12.75">
      <c r="AR293" s="27"/>
      <c r="AS293" s="27"/>
      <c r="AT293" s="27"/>
    </row>
    <row r="294" spans="44:46" ht="12.75">
      <c r="AR294" s="27"/>
      <c r="AS294" s="27"/>
      <c r="AT294" s="27"/>
    </row>
    <row r="295" spans="44:46" ht="12.75">
      <c r="AR295" s="27"/>
      <c r="AS295" s="27"/>
      <c r="AT295" s="27"/>
    </row>
    <row r="296" spans="44:46" ht="12.75">
      <c r="AR296" s="27"/>
      <c r="AS296" s="27"/>
      <c r="AT296" s="27"/>
    </row>
    <row r="297" spans="44:46" ht="12.75">
      <c r="AR297" s="27"/>
      <c r="AS297" s="27"/>
      <c r="AT297" s="27"/>
    </row>
    <row r="298" spans="44:46" ht="12.75">
      <c r="AR298" s="27"/>
      <c r="AS298" s="27"/>
      <c r="AT298" s="27"/>
    </row>
    <row r="299" spans="44:46" ht="12.75">
      <c r="AR299" s="27"/>
      <c r="AS299" s="27"/>
      <c r="AT299" s="27"/>
    </row>
    <row r="300" spans="44:46" ht="12.75">
      <c r="AR300" s="27"/>
      <c r="AS300" s="27"/>
      <c r="AT300" s="27"/>
    </row>
    <row r="301" spans="44:46" ht="12.75">
      <c r="AR301" s="27"/>
      <c r="AS301" s="27"/>
      <c r="AT301" s="27"/>
    </row>
    <row r="302" spans="44:46" ht="12.75">
      <c r="AR302" s="27"/>
      <c r="AS302" s="27"/>
      <c r="AT302" s="27"/>
    </row>
    <row r="303" spans="44:46" ht="12.75">
      <c r="AR303" s="27"/>
      <c r="AS303" s="27"/>
      <c r="AT303" s="27"/>
    </row>
    <row r="304" spans="44:46" ht="12.75">
      <c r="AR304" s="27"/>
      <c r="AS304" s="27"/>
      <c r="AT304" s="27"/>
    </row>
    <row r="305" spans="44:46" ht="12.75">
      <c r="AR305" s="27"/>
      <c r="AS305" s="27"/>
      <c r="AT305" s="27"/>
    </row>
    <row r="306" spans="44:46" ht="12.75">
      <c r="AR306" s="27"/>
      <c r="AS306" s="27"/>
      <c r="AT306" s="27"/>
    </row>
    <row r="307" spans="44:46" ht="12.75">
      <c r="AR307" s="27"/>
      <c r="AS307" s="27"/>
      <c r="AT307" s="27"/>
    </row>
    <row r="308" spans="44:46" ht="12.75">
      <c r="AR308" s="27"/>
      <c r="AS308" s="27"/>
      <c r="AT308" s="27"/>
    </row>
    <row r="309" spans="44:46" ht="12.75">
      <c r="AR309" s="27"/>
      <c r="AS309" s="27"/>
      <c r="AT309" s="27"/>
    </row>
    <row r="310" spans="44:46" ht="12.75">
      <c r="AR310" s="27"/>
      <c r="AS310" s="27"/>
      <c r="AT310" s="27"/>
    </row>
    <row r="311" spans="44:46" ht="12.75">
      <c r="AR311" s="27"/>
      <c r="AS311" s="27"/>
      <c r="AT311" s="27"/>
    </row>
    <row r="312" spans="44:46" ht="12.75">
      <c r="AR312" s="27"/>
      <c r="AS312" s="27"/>
      <c r="AT312" s="27"/>
    </row>
    <row r="313" spans="44:46" ht="12.75">
      <c r="AR313" s="27"/>
      <c r="AS313" s="27"/>
      <c r="AT313" s="27"/>
    </row>
    <row r="314" spans="44:46" ht="12.75">
      <c r="AR314" s="27"/>
      <c r="AS314" s="27"/>
      <c r="AT314" s="27"/>
    </row>
    <row r="315" spans="44:46" ht="12.75">
      <c r="AR315" s="27"/>
      <c r="AS315" s="27"/>
      <c r="AT315" s="27"/>
    </row>
    <row r="316" spans="44:46" ht="12.75">
      <c r="AR316" s="27"/>
      <c r="AS316" s="27"/>
      <c r="AT316" s="27"/>
    </row>
    <row r="317" spans="44:46" ht="12.75">
      <c r="AR317" s="27"/>
      <c r="AS317" s="27"/>
      <c r="AT317" s="27"/>
    </row>
    <row r="318" spans="44:46" ht="12.75">
      <c r="AR318" s="27"/>
      <c r="AS318" s="27"/>
      <c r="AT318" s="27"/>
    </row>
    <row r="319" spans="44:46" ht="12.75">
      <c r="AR319" s="27"/>
      <c r="AS319" s="27"/>
      <c r="AT319" s="27"/>
    </row>
    <row r="320" spans="44:46" ht="12.75">
      <c r="AR320" s="27"/>
      <c r="AS320" s="27"/>
      <c r="AT320" s="27"/>
    </row>
    <row r="321" spans="44:46" ht="12.75">
      <c r="AR321" s="27"/>
      <c r="AS321" s="27"/>
      <c r="AT321" s="27"/>
    </row>
    <row r="322" spans="44:46" ht="12.75">
      <c r="AR322" s="27"/>
      <c r="AS322" s="27"/>
      <c r="AT322" s="27"/>
    </row>
    <row r="323" spans="44:46" ht="12.75">
      <c r="AR323" s="27"/>
      <c r="AS323" s="27"/>
      <c r="AT323" s="27"/>
    </row>
    <row r="324" spans="44:46" ht="12.75">
      <c r="AR324" s="27"/>
      <c r="AS324" s="27"/>
      <c r="AT324" s="27"/>
    </row>
    <row r="325" spans="44:46" ht="12.75">
      <c r="AR325" s="27"/>
      <c r="AS325" s="27"/>
      <c r="AT325" s="27"/>
    </row>
    <row r="326" spans="44:46" ht="12.75">
      <c r="AR326" s="27"/>
      <c r="AS326" s="27"/>
      <c r="AT326" s="27"/>
    </row>
    <row r="327" spans="44:46" ht="12.75">
      <c r="AR327" s="27"/>
      <c r="AS327" s="27"/>
      <c r="AT327" s="27"/>
    </row>
    <row r="328" spans="44:46" ht="12.75">
      <c r="AR328" s="27"/>
      <c r="AS328" s="27"/>
      <c r="AT328" s="27"/>
    </row>
    <row r="329" spans="44:46" ht="12.75">
      <c r="AR329" s="27"/>
      <c r="AS329" s="27"/>
      <c r="AT329" s="27"/>
    </row>
    <row r="330" spans="44:46" ht="12.75">
      <c r="AR330" s="27"/>
      <c r="AS330" s="27"/>
      <c r="AT330" s="27"/>
    </row>
    <row r="331" spans="44:46" ht="12.75">
      <c r="AR331" s="27"/>
      <c r="AS331" s="27"/>
      <c r="AT331" s="27"/>
    </row>
    <row r="332" spans="44:46" ht="12.75">
      <c r="AR332" s="27"/>
      <c r="AS332" s="27"/>
      <c r="AT332" s="27"/>
    </row>
    <row r="333" spans="44:46" ht="12.75">
      <c r="AR333" s="27"/>
      <c r="AS333" s="27"/>
      <c r="AT333" s="27"/>
    </row>
    <row r="334" spans="44:46" ht="12.75">
      <c r="AR334" s="27"/>
      <c r="AS334" s="27"/>
      <c r="AT334" s="27"/>
    </row>
    <row r="335" spans="44:46" ht="12.75">
      <c r="AR335" s="27"/>
      <c r="AS335" s="27"/>
      <c r="AT335" s="27"/>
    </row>
    <row r="336" spans="44:46" ht="12.75">
      <c r="AR336" s="27"/>
      <c r="AS336" s="27"/>
      <c r="AT336" s="27"/>
    </row>
    <row r="337" spans="44:46" ht="12.75">
      <c r="AR337" s="27"/>
      <c r="AS337" s="27"/>
      <c r="AT337" s="27"/>
    </row>
    <row r="338" spans="44:46" ht="12.75">
      <c r="AR338" s="27"/>
      <c r="AS338" s="27"/>
      <c r="AT338" s="27"/>
    </row>
    <row r="339" spans="44:46" ht="12.75">
      <c r="AR339" s="27"/>
      <c r="AS339" s="27"/>
      <c r="AT339" s="27"/>
    </row>
    <row r="340" spans="44:46" ht="12.75">
      <c r="AR340" s="27"/>
      <c r="AS340" s="27"/>
      <c r="AT340" s="27"/>
    </row>
    <row r="341" spans="44:46" ht="12.75">
      <c r="AR341" s="27"/>
      <c r="AS341" s="27"/>
      <c r="AT341" s="27"/>
    </row>
    <row r="342" spans="44:46" ht="12.75">
      <c r="AR342" s="27"/>
      <c r="AS342" s="27"/>
      <c r="AT342" s="27"/>
    </row>
    <row r="343" spans="44:46" ht="12.75">
      <c r="AR343" s="27"/>
      <c r="AS343" s="27"/>
      <c r="AT343" s="27"/>
    </row>
    <row r="344" spans="44:46" ht="12.75">
      <c r="AR344" s="27"/>
      <c r="AS344" s="27"/>
      <c r="AT344" s="27"/>
    </row>
    <row r="345" spans="44:46" ht="12.75">
      <c r="AR345" s="27"/>
      <c r="AS345" s="27"/>
      <c r="AT345" s="27"/>
    </row>
    <row r="346" spans="44:46" ht="12.75">
      <c r="AR346" s="27"/>
      <c r="AS346" s="27"/>
      <c r="AT346" s="27"/>
    </row>
    <row r="347" spans="44:46" ht="12.75">
      <c r="AR347" s="27"/>
      <c r="AS347" s="27"/>
      <c r="AT347" s="27"/>
    </row>
    <row r="348" spans="44:46" ht="12.75">
      <c r="AR348" s="27"/>
      <c r="AS348" s="27"/>
      <c r="AT348" s="27"/>
    </row>
    <row r="349" spans="44:46" ht="12.75">
      <c r="AR349" s="27"/>
      <c r="AS349" s="27"/>
      <c r="AT349" s="27"/>
    </row>
    <row r="350" spans="44:46" ht="12.75">
      <c r="AR350" s="27"/>
      <c r="AS350" s="27"/>
      <c r="AT350" s="27"/>
    </row>
    <row r="351" spans="44:46" ht="12.75">
      <c r="AR351" s="27"/>
      <c r="AS351" s="27"/>
      <c r="AT351" s="27"/>
    </row>
    <row r="352" spans="44:46" ht="12.75">
      <c r="AR352" s="27"/>
      <c r="AS352" s="27"/>
      <c r="AT352" s="27"/>
    </row>
    <row r="353" spans="44:46" ht="12.75">
      <c r="AR353" s="27"/>
      <c r="AS353" s="27"/>
      <c r="AT353" s="27"/>
    </row>
    <row r="354" spans="44:46" ht="12.75">
      <c r="AR354" s="27"/>
      <c r="AS354" s="27"/>
      <c r="AT354" s="27"/>
    </row>
    <row r="355" spans="44:46" ht="12.75">
      <c r="AR355" s="27"/>
      <c r="AS355" s="27"/>
      <c r="AT355" s="27"/>
    </row>
    <row r="356" spans="44:46" ht="12.75">
      <c r="AR356" s="27"/>
      <c r="AS356" s="27"/>
      <c r="AT356" s="27"/>
    </row>
    <row r="357" spans="44:46" ht="12.75">
      <c r="AR357" s="27"/>
      <c r="AS357" s="27"/>
      <c r="AT357" s="27"/>
    </row>
    <row r="358" spans="44:46" ht="12.75">
      <c r="AR358" s="27"/>
      <c r="AS358" s="27"/>
      <c r="AT358" s="27"/>
    </row>
    <row r="359" spans="44:46" ht="12.75">
      <c r="AR359" s="27"/>
      <c r="AS359" s="27"/>
      <c r="AT359" s="27"/>
    </row>
    <row r="360" spans="44:46" ht="12.75">
      <c r="AR360" s="27"/>
      <c r="AS360" s="27"/>
      <c r="AT360" s="27"/>
    </row>
    <row r="361" spans="44:46" ht="12.75">
      <c r="AR361" s="27"/>
      <c r="AS361" s="27"/>
      <c r="AT361" s="27"/>
    </row>
    <row r="362" spans="44:46" ht="12.75">
      <c r="AR362" s="27"/>
      <c r="AS362" s="27"/>
      <c r="AT362" s="27"/>
    </row>
    <row r="363" spans="44:46" ht="12.75">
      <c r="AR363" s="27"/>
      <c r="AS363" s="27"/>
      <c r="AT363" s="27"/>
    </row>
    <row r="364" spans="44:46" ht="12.75">
      <c r="AR364" s="27"/>
      <c r="AS364" s="27"/>
      <c r="AT364" s="27"/>
    </row>
    <row r="365" spans="44:46" ht="12.75">
      <c r="AR365" s="27"/>
      <c r="AS365" s="27"/>
      <c r="AT365" s="27"/>
    </row>
    <row r="366" spans="44:46" ht="12.75">
      <c r="AR366" s="27"/>
      <c r="AS366" s="27"/>
      <c r="AT366" s="27"/>
    </row>
    <row r="367" spans="44:46" ht="12.75">
      <c r="AR367" s="27"/>
      <c r="AS367" s="27"/>
      <c r="AT367" s="27"/>
    </row>
    <row r="368" spans="44:46" ht="12.75">
      <c r="AR368" s="27"/>
      <c r="AS368" s="27"/>
      <c r="AT368" s="27"/>
    </row>
    <row r="369" spans="44:46" ht="12.75">
      <c r="AR369" s="27"/>
      <c r="AS369" s="27"/>
      <c r="AT369" s="27"/>
    </row>
    <row r="370" spans="44:46" ht="12.75">
      <c r="AR370" s="27"/>
      <c r="AS370" s="27"/>
      <c r="AT370" s="27"/>
    </row>
    <row r="371" spans="44:46" ht="12.75">
      <c r="AR371" s="27"/>
      <c r="AS371" s="27"/>
      <c r="AT371" s="27"/>
    </row>
    <row r="372" spans="44:46" ht="12.75">
      <c r="AR372" s="27"/>
      <c r="AS372" s="27"/>
      <c r="AT372" s="27"/>
    </row>
    <row r="373" spans="44:46" ht="12.75">
      <c r="AR373" s="27"/>
      <c r="AS373" s="27"/>
      <c r="AT373" s="27"/>
    </row>
    <row r="374" spans="44:46" ht="12.75">
      <c r="AR374" s="27"/>
      <c r="AS374" s="27"/>
      <c r="AT374" s="27"/>
    </row>
    <row r="375" spans="44:46" ht="12.75">
      <c r="AR375" s="27"/>
      <c r="AS375" s="27"/>
      <c r="AT375" s="27"/>
    </row>
    <row r="376" spans="44:46" ht="12.75">
      <c r="AR376" s="27"/>
      <c r="AS376" s="27"/>
      <c r="AT376" s="27"/>
    </row>
    <row r="377" spans="44:46" ht="12.75">
      <c r="AR377" s="27"/>
      <c r="AS377" s="27"/>
      <c r="AT377" s="27"/>
    </row>
    <row r="378" spans="44:46" ht="12.75">
      <c r="AR378" s="27"/>
      <c r="AS378" s="27"/>
      <c r="AT378" s="27"/>
    </row>
    <row r="379" spans="44:46" ht="12.75">
      <c r="AR379" s="27"/>
      <c r="AS379" s="27"/>
      <c r="AT379" s="27"/>
    </row>
    <row r="380" spans="44:46" ht="12.75">
      <c r="AR380" s="27"/>
      <c r="AS380" s="27"/>
      <c r="AT380" s="27"/>
    </row>
    <row r="381" spans="44:46" ht="12.75">
      <c r="AR381" s="27"/>
      <c r="AS381" s="27"/>
      <c r="AT381" s="27"/>
    </row>
    <row r="382" spans="44:46" ht="12.75">
      <c r="AR382" s="27"/>
      <c r="AS382" s="27"/>
      <c r="AT382" s="27"/>
    </row>
    <row r="383" spans="44:46" ht="12.75">
      <c r="AR383" s="27"/>
      <c r="AS383" s="27"/>
      <c r="AT383" s="27"/>
    </row>
    <row r="384" spans="44:46" ht="12.75">
      <c r="AR384" s="27"/>
      <c r="AS384" s="27"/>
      <c r="AT384" s="27"/>
    </row>
    <row r="385" spans="44:46" ht="12.75">
      <c r="AR385" s="27"/>
      <c r="AS385" s="27"/>
      <c r="AT385" s="27"/>
    </row>
    <row r="386" spans="44:46" ht="12.75">
      <c r="AR386" s="27"/>
      <c r="AS386" s="27"/>
      <c r="AT386" s="27"/>
    </row>
    <row r="387" spans="44:46" ht="12.75">
      <c r="AR387" s="27"/>
      <c r="AS387" s="27"/>
      <c r="AT387" s="27"/>
    </row>
    <row r="388" spans="44:46" ht="12.75">
      <c r="AR388" s="27"/>
      <c r="AS388" s="27"/>
      <c r="AT388" s="27"/>
    </row>
    <row r="389" spans="44:46" ht="12.75">
      <c r="AR389" s="27"/>
      <c r="AS389" s="27"/>
      <c r="AT389" s="27"/>
    </row>
    <row r="390" spans="44:46" ht="12.75">
      <c r="AR390" s="27"/>
      <c r="AS390" s="27"/>
      <c r="AT390" s="27"/>
    </row>
    <row r="391" spans="44:46" ht="12.75">
      <c r="AR391" s="27"/>
      <c r="AS391" s="27"/>
      <c r="AT391" s="27"/>
    </row>
    <row r="392" spans="44:46" ht="12.75">
      <c r="AR392" s="27"/>
      <c r="AS392" s="27"/>
      <c r="AT392" s="27"/>
    </row>
    <row r="393" spans="44:46" ht="12.75">
      <c r="AR393" s="27"/>
      <c r="AS393" s="27"/>
      <c r="AT393" s="27"/>
    </row>
    <row r="394" spans="44:46" ht="12.75">
      <c r="AR394" s="27"/>
      <c r="AS394" s="27"/>
      <c r="AT394" s="27"/>
    </row>
    <row r="395" spans="44:46" ht="12.75">
      <c r="AR395" s="27"/>
      <c r="AS395" s="27"/>
      <c r="AT395" s="27"/>
    </row>
    <row r="396" spans="44:46" ht="12.75">
      <c r="AR396" s="27"/>
      <c r="AS396" s="27"/>
      <c r="AT396" s="27"/>
    </row>
    <row r="397" spans="44:46" ht="12.75">
      <c r="AR397" s="27"/>
      <c r="AS397" s="27"/>
      <c r="AT397" s="27"/>
    </row>
    <row r="398" spans="44:46" ht="12.75">
      <c r="AR398" s="27"/>
      <c r="AS398" s="27"/>
      <c r="AT398" s="27"/>
    </row>
    <row r="399" spans="44:46" ht="12.75">
      <c r="AR399" s="27"/>
      <c r="AS399" s="27"/>
      <c r="AT399" s="27"/>
    </row>
    <row r="400" spans="44:46" ht="12.75">
      <c r="AR400" s="27"/>
      <c r="AS400" s="27"/>
      <c r="AT400" s="27"/>
    </row>
    <row r="401" spans="44:46" ht="12.75">
      <c r="AR401" s="27"/>
      <c r="AS401" s="27"/>
      <c r="AT401" s="27"/>
    </row>
    <row r="402" spans="44:46" ht="12.75">
      <c r="AR402" s="27"/>
      <c r="AS402" s="27"/>
      <c r="AT402" s="27"/>
    </row>
    <row r="403" spans="44:46" ht="12.75">
      <c r="AR403" s="27"/>
      <c r="AS403" s="27"/>
      <c r="AT403" s="27"/>
    </row>
    <row r="404" spans="44:46" ht="12.75">
      <c r="AR404" s="27"/>
      <c r="AS404" s="27"/>
      <c r="AT404" s="27"/>
    </row>
    <row r="405" spans="44:46" ht="12.75">
      <c r="AR405" s="27"/>
      <c r="AS405" s="27"/>
      <c r="AT405" s="27"/>
    </row>
    <row r="406" spans="44:46" ht="12.75">
      <c r="AR406" s="27"/>
      <c r="AS406" s="27"/>
      <c r="AT406" s="27"/>
    </row>
    <row r="407" spans="44:46" ht="12.75">
      <c r="AR407" s="27"/>
      <c r="AS407" s="27"/>
      <c r="AT407" s="27"/>
    </row>
    <row r="408" spans="44:46" ht="12.75">
      <c r="AR408" s="27"/>
      <c r="AS408" s="27"/>
      <c r="AT408" s="27"/>
    </row>
    <row r="409" spans="44:46" ht="12.75">
      <c r="AR409" s="27"/>
      <c r="AS409" s="27"/>
      <c r="AT409" s="27"/>
    </row>
    <row r="410" spans="44:46" ht="12.75">
      <c r="AR410" s="27"/>
      <c r="AS410" s="27"/>
      <c r="AT410" s="27"/>
    </row>
    <row r="411" spans="44:46" ht="12.75">
      <c r="AR411" s="27"/>
      <c r="AS411" s="27"/>
      <c r="AT411" s="27"/>
    </row>
    <row r="412" spans="44:46" ht="12.75">
      <c r="AR412" s="27"/>
      <c r="AS412" s="27"/>
      <c r="AT412" s="27"/>
    </row>
    <row r="413" spans="44:46" ht="12.75">
      <c r="AR413" s="27"/>
      <c r="AS413" s="27"/>
      <c r="AT413" s="27"/>
    </row>
    <row r="414" spans="44:46" ht="12.75">
      <c r="AR414" s="27"/>
      <c r="AS414" s="27"/>
      <c r="AT414" s="27"/>
    </row>
    <row r="415" spans="44:46" ht="12.75">
      <c r="AR415" s="27"/>
      <c r="AS415" s="27"/>
      <c r="AT415" s="27"/>
    </row>
    <row r="416" spans="44:46" ht="12.75">
      <c r="AR416" s="27"/>
      <c r="AS416" s="27"/>
      <c r="AT416" s="27"/>
    </row>
    <row r="417" spans="44:46" ht="12.75">
      <c r="AR417" s="27"/>
      <c r="AS417" s="27"/>
      <c r="AT417" s="27"/>
    </row>
    <row r="418" spans="44:46" ht="12.75">
      <c r="AR418" s="27"/>
      <c r="AS418" s="27"/>
      <c r="AT418" s="27"/>
    </row>
    <row r="419" spans="44:46" ht="12.75">
      <c r="AR419" s="27"/>
      <c r="AS419" s="27"/>
      <c r="AT419" s="27"/>
    </row>
    <row r="420" spans="44:46" ht="12.75">
      <c r="AR420" s="27"/>
      <c r="AS420" s="27"/>
      <c r="AT420" s="27"/>
    </row>
    <row r="421" spans="44:46" ht="12.75">
      <c r="AR421" s="27"/>
      <c r="AS421" s="27"/>
      <c r="AT421" s="27"/>
    </row>
    <row r="422" spans="44:46" ht="12.75">
      <c r="AR422" s="27"/>
      <c r="AS422" s="27"/>
      <c r="AT422" s="27"/>
    </row>
    <row r="423" spans="44:46" ht="12.75">
      <c r="AR423" s="27"/>
      <c r="AS423" s="27"/>
      <c r="AT423" s="27"/>
    </row>
    <row r="424" spans="44:46" ht="12.75">
      <c r="AR424" s="27"/>
      <c r="AS424" s="27"/>
      <c r="AT424" s="27"/>
    </row>
    <row r="425" spans="44:46" ht="12.75">
      <c r="AR425" s="27"/>
      <c r="AS425" s="27"/>
      <c r="AT425" s="27"/>
    </row>
    <row r="426" spans="44:46" ht="12.75">
      <c r="AR426" s="27"/>
      <c r="AS426" s="27"/>
      <c r="AT426" s="27"/>
    </row>
    <row r="427" spans="44:46" ht="12.75">
      <c r="AR427" s="27"/>
      <c r="AS427" s="27"/>
      <c r="AT427" s="27"/>
    </row>
    <row r="428" spans="44:46" ht="12.75">
      <c r="AR428" s="27"/>
      <c r="AS428" s="27"/>
      <c r="AT428" s="27"/>
    </row>
    <row r="429" spans="44:46" ht="12.75">
      <c r="AR429" s="27"/>
      <c r="AS429" s="27"/>
      <c r="AT429" s="27"/>
    </row>
    <row r="430" spans="44:46" ht="12.75">
      <c r="AR430" s="27"/>
      <c r="AS430" s="27"/>
      <c r="AT430" s="27"/>
    </row>
    <row r="431" spans="44:46" ht="12.75">
      <c r="AR431" s="27"/>
      <c r="AS431" s="27"/>
      <c r="AT431" s="27"/>
    </row>
    <row r="432" spans="44:46" ht="12.75">
      <c r="AR432" s="27"/>
      <c r="AS432" s="27"/>
      <c r="AT432" s="27"/>
    </row>
    <row r="433" spans="44:46" ht="12.75">
      <c r="AR433" s="27"/>
      <c r="AS433" s="27"/>
      <c r="AT433" s="27"/>
    </row>
    <row r="434" spans="44:46" ht="12.75">
      <c r="AR434" s="27"/>
      <c r="AS434" s="27"/>
      <c r="AT434" s="27"/>
    </row>
    <row r="435" spans="44:46" ht="12.75">
      <c r="AR435" s="27"/>
      <c r="AS435" s="27"/>
      <c r="AT435" s="27"/>
    </row>
    <row r="436" spans="44:46" ht="12.75">
      <c r="AR436" s="27"/>
      <c r="AS436" s="27"/>
      <c r="AT436" s="27"/>
    </row>
    <row r="437" spans="44:46" ht="12.75">
      <c r="AR437" s="27"/>
      <c r="AS437" s="27"/>
      <c r="AT437" s="27"/>
    </row>
    <row r="438" spans="44:46" ht="12.75">
      <c r="AR438" s="27"/>
      <c r="AS438" s="27"/>
      <c r="AT438" s="27"/>
    </row>
    <row r="439" spans="44:46" ht="12.75">
      <c r="AR439" s="27"/>
      <c r="AS439" s="27"/>
      <c r="AT439" s="27"/>
    </row>
    <row r="440" spans="44:46" ht="12.75">
      <c r="AR440" s="27"/>
      <c r="AS440" s="27"/>
      <c r="AT440" s="27"/>
    </row>
    <row r="441" spans="44:46" ht="12.75">
      <c r="AR441" s="27"/>
      <c r="AS441" s="27"/>
      <c r="AT441" s="27"/>
    </row>
    <row r="442" spans="44:46" ht="12.75">
      <c r="AR442" s="27"/>
      <c r="AS442" s="27"/>
      <c r="AT442" s="27"/>
    </row>
    <row r="443" spans="44:46" ht="12.75">
      <c r="AR443" s="27"/>
      <c r="AS443" s="27"/>
      <c r="AT443" s="27"/>
    </row>
    <row r="444" spans="44:46" ht="12.75">
      <c r="AR444" s="27"/>
      <c r="AS444" s="27"/>
      <c r="AT444" s="27"/>
    </row>
    <row r="445" spans="44:46" ht="12.75">
      <c r="AR445" s="27"/>
      <c r="AS445" s="27"/>
      <c r="AT445" s="27"/>
    </row>
    <row r="446" spans="44:46" ht="12.75">
      <c r="AR446" s="27"/>
      <c r="AS446" s="27"/>
      <c r="AT446" s="27"/>
    </row>
    <row r="447" spans="44:46" ht="12.75">
      <c r="AR447" s="27"/>
      <c r="AS447" s="27"/>
      <c r="AT447" s="27"/>
    </row>
    <row r="448" spans="44:46" ht="12.75">
      <c r="AR448" s="27"/>
      <c r="AS448" s="27"/>
      <c r="AT448" s="27"/>
    </row>
    <row r="449" spans="44:46" ht="12.75">
      <c r="AR449" s="27"/>
      <c r="AS449" s="27"/>
      <c r="AT449" s="27"/>
    </row>
    <row r="450" spans="44:46" ht="12.75">
      <c r="AR450" s="27"/>
      <c r="AS450" s="27"/>
      <c r="AT450" s="27"/>
    </row>
    <row r="451" spans="44:46" ht="12.75">
      <c r="AR451" s="27"/>
      <c r="AS451" s="27"/>
      <c r="AT451" s="27"/>
    </row>
    <row r="452" spans="44:46" ht="12.75">
      <c r="AR452" s="27"/>
      <c r="AS452" s="27"/>
      <c r="AT452" s="27"/>
    </row>
    <row r="453" spans="44:46" ht="12.75">
      <c r="AR453" s="27"/>
      <c r="AS453" s="27"/>
      <c r="AT453" s="27"/>
    </row>
    <row r="454" spans="44:46" ht="12.75">
      <c r="AR454" s="27"/>
      <c r="AS454" s="27"/>
      <c r="AT454" s="27"/>
    </row>
    <row r="455" spans="44:46" ht="12.75">
      <c r="AR455" s="27"/>
      <c r="AS455" s="27"/>
      <c r="AT455" s="27"/>
    </row>
    <row r="456" spans="44:46" ht="12.75">
      <c r="AR456" s="27"/>
      <c r="AS456" s="27"/>
      <c r="AT456" s="27"/>
    </row>
    <row r="457" spans="44:46" ht="12.75">
      <c r="AR457" s="27"/>
      <c r="AS457" s="27"/>
      <c r="AT457" s="27"/>
    </row>
    <row r="458" spans="44:46" ht="12.75">
      <c r="AR458" s="27"/>
      <c r="AS458" s="27"/>
      <c r="AT458" s="27"/>
    </row>
    <row r="459" spans="44:46" ht="12.75">
      <c r="AR459" s="27"/>
      <c r="AS459" s="27"/>
      <c r="AT459" s="27"/>
    </row>
    <row r="460" spans="44:46" ht="12.75">
      <c r="AR460" s="27"/>
      <c r="AS460" s="27"/>
      <c r="AT460" s="27"/>
    </row>
    <row r="461" spans="44:46" ht="12.75">
      <c r="AR461" s="27"/>
      <c r="AS461" s="27"/>
      <c r="AT461" s="27"/>
    </row>
    <row r="462" spans="44:46" ht="12.75">
      <c r="AR462" s="27"/>
      <c r="AS462" s="27"/>
      <c r="AT462" s="27"/>
    </row>
    <row r="463" spans="44:46" ht="12.75">
      <c r="AR463" s="27"/>
      <c r="AS463" s="27"/>
      <c r="AT463" s="27"/>
    </row>
    <row r="464" spans="44:46" ht="12.75">
      <c r="AR464" s="27"/>
      <c r="AS464" s="27"/>
      <c r="AT464" s="27"/>
    </row>
    <row r="465" spans="44:46" ht="12.75">
      <c r="AR465" s="27"/>
      <c r="AS465" s="27"/>
      <c r="AT465" s="27"/>
    </row>
    <row r="466" spans="44:46" ht="12.75">
      <c r="AR466" s="27"/>
      <c r="AS466" s="27"/>
      <c r="AT466" s="27"/>
    </row>
    <row r="467" spans="44:46" ht="12.75">
      <c r="AR467" s="27"/>
      <c r="AS467" s="27"/>
      <c r="AT467" s="27"/>
    </row>
    <row r="468" spans="44:46" ht="12.75">
      <c r="AR468" s="27"/>
      <c r="AS468" s="27"/>
      <c r="AT468" s="27"/>
    </row>
    <row r="469" spans="44:46" ht="12.75">
      <c r="AR469" s="27"/>
      <c r="AS469" s="27"/>
      <c r="AT469" s="27"/>
    </row>
    <row r="470" spans="44:46" ht="12.75">
      <c r="AR470" s="27"/>
      <c r="AS470" s="27"/>
      <c r="AT470" s="27"/>
    </row>
    <row r="471" spans="44:46" ht="12.75">
      <c r="AR471" s="27"/>
      <c r="AS471" s="27"/>
      <c r="AT471" s="27"/>
    </row>
    <row r="472" spans="44:46" ht="12.75">
      <c r="AR472" s="27"/>
      <c r="AS472" s="27"/>
      <c r="AT472" s="27"/>
    </row>
    <row r="473" spans="44:46" ht="12.75">
      <c r="AR473" s="27"/>
      <c r="AS473" s="27"/>
      <c r="AT473" s="27"/>
    </row>
    <row r="474" spans="44:46" ht="12.75">
      <c r="AR474" s="27"/>
      <c r="AS474" s="27"/>
      <c r="AT474" s="27"/>
    </row>
    <row r="475" spans="44:46" ht="12.75">
      <c r="AR475" s="27"/>
      <c r="AS475" s="27"/>
      <c r="AT475" s="27"/>
    </row>
    <row r="476" spans="44:46" ht="12.75">
      <c r="AR476" s="27"/>
      <c r="AS476" s="27"/>
      <c r="AT476" s="27"/>
    </row>
    <row r="477" spans="44:46" ht="12.75">
      <c r="AR477" s="27"/>
      <c r="AS477" s="27"/>
      <c r="AT477" s="27"/>
    </row>
    <row r="478" spans="44:46" ht="12.75">
      <c r="AR478" s="27"/>
      <c r="AS478" s="27"/>
      <c r="AT478" s="27"/>
    </row>
    <row r="479" spans="44:46" ht="12.75">
      <c r="AR479" s="27"/>
      <c r="AS479" s="27"/>
      <c r="AT479" s="27"/>
    </row>
    <row r="480" spans="44:46" ht="12.75">
      <c r="AR480" s="27"/>
      <c r="AS480" s="27"/>
      <c r="AT480" s="27"/>
    </row>
    <row r="481" spans="44:46" ht="12.75">
      <c r="AR481" s="27"/>
      <c r="AS481" s="27"/>
      <c r="AT481" s="27"/>
    </row>
    <row r="482" spans="44:46" ht="12.75">
      <c r="AR482" s="27"/>
      <c r="AS482" s="27"/>
      <c r="AT482" s="27"/>
    </row>
    <row r="483" spans="44:46" ht="12.75">
      <c r="AR483" s="27"/>
      <c r="AS483" s="27"/>
      <c r="AT483" s="27"/>
    </row>
    <row r="484" spans="44:46" ht="12.75">
      <c r="AR484" s="27"/>
      <c r="AS484" s="27"/>
      <c r="AT484" s="27"/>
    </row>
    <row r="485" spans="44:46" ht="12.75">
      <c r="AR485" s="27"/>
      <c r="AS485" s="27"/>
      <c r="AT485" s="27"/>
    </row>
    <row r="486" spans="44:46" ht="12.75">
      <c r="AR486" s="27"/>
      <c r="AS486" s="27"/>
      <c r="AT486" s="27"/>
    </row>
    <row r="487" spans="44:46" ht="12.75">
      <c r="AR487" s="27"/>
      <c r="AS487" s="27"/>
      <c r="AT487" s="27"/>
    </row>
    <row r="488" spans="44:46" ht="12.75">
      <c r="AR488" s="27"/>
      <c r="AS488" s="27"/>
      <c r="AT488" s="27"/>
    </row>
    <row r="489" spans="44:46" ht="12.75">
      <c r="AR489" s="27"/>
      <c r="AS489" s="27"/>
      <c r="AT489" s="27"/>
    </row>
    <row r="490" spans="44:46" ht="12.75">
      <c r="AR490" s="27"/>
      <c r="AS490" s="27"/>
      <c r="AT490" s="27"/>
    </row>
    <row r="491" spans="44:46" ht="12.75">
      <c r="AR491" s="27"/>
      <c r="AS491" s="27"/>
      <c r="AT491" s="27"/>
    </row>
    <row r="492" spans="44:46" ht="12.75">
      <c r="AR492" s="27"/>
      <c r="AS492" s="27"/>
      <c r="AT492" s="27"/>
    </row>
    <row r="493" spans="44:46" ht="12.75">
      <c r="AR493" s="27"/>
      <c r="AS493" s="27"/>
      <c r="AT493" s="27"/>
    </row>
    <row r="494" spans="44:46" ht="12.75">
      <c r="AR494" s="27"/>
      <c r="AS494" s="27"/>
      <c r="AT494" s="27"/>
    </row>
    <row r="495" spans="44:46" ht="12.75">
      <c r="AR495" s="27"/>
      <c r="AS495" s="27"/>
      <c r="AT495" s="27"/>
    </row>
    <row r="496" spans="44:46" ht="12.75">
      <c r="AR496" s="27"/>
      <c r="AS496" s="27"/>
      <c r="AT496" s="27"/>
    </row>
    <row r="497" spans="44:46" ht="12.75">
      <c r="AR497" s="27"/>
      <c r="AS497" s="27"/>
      <c r="AT497" s="27"/>
    </row>
    <row r="498" spans="44:46" ht="12.75">
      <c r="AR498" s="27"/>
      <c r="AS498" s="27"/>
      <c r="AT498" s="27"/>
    </row>
    <row r="499" spans="44:46" ht="12.75">
      <c r="AR499" s="27"/>
      <c r="AS499" s="27"/>
      <c r="AT499" s="27"/>
    </row>
    <row r="500" spans="44:46" ht="12.75">
      <c r="AR500" s="27"/>
      <c r="AS500" s="27"/>
      <c r="AT500" s="27"/>
    </row>
    <row r="501" spans="44:46" ht="12.75">
      <c r="AR501" s="27"/>
      <c r="AS501" s="27"/>
      <c r="AT501" s="27"/>
    </row>
    <row r="502" spans="44:46" ht="12.75">
      <c r="AR502" s="27"/>
      <c r="AS502" s="27"/>
      <c r="AT502" s="27"/>
    </row>
    <row r="503" spans="44:46" ht="12.75">
      <c r="AR503" s="27"/>
      <c r="AS503" s="27"/>
      <c r="AT503" s="27"/>
    </row>
    <row r="504" spans="44:46" ht="12.75">
      <c r="AR504" s="27"/>
      <c r="AS504" s="27"/>
      <c r="AT504" s="27"/>
    </row>
    <row r="505" spans="44:46" ht="12.75">
      <c r="AR505" s="27"/>
      <c r="AS505" s="27"/>
      <c r="AT505" s="27"/>
    </row>
    <row r="506" spans="44:46" ht="12.75">
      <c r="AR506" s="27"/>
      <c r="AS506" s="27"/>
      <c r="AT506" s="27"/>
    </row>
    <row r="507" spans="44:46" ht="12.75">
      <c r="AR507" s="27"/>
      <c r="AS507" s="27"/>
      <c r="AT507" s="27"/>
    </row>
    <row r="508" spans="44:46" ht="12.75">
      <c r="AR508" s="27"/>
      <c r="AS508" s="27"/>
      <c r="AT508" s="27"/>
    </row>
    <row r="509" spans="44:46" ht="12.75">
      <c r="AR509" s="27"/>
      <c r="AS509" s="27"/>
      <c r="AT509" s="27"/>
    </row>
    <row r="510" spans="44:46" ht="12.75">
      <c r="AR510" s="27"/>
      <c r="AS510" s="27"/>
      <c r="AT510" s="27"/>
    </row>
    <row r="511" spans="44:46" ht="12.75">
      <c r="AR511" s="27"/>
      <c r="AS511" s="27"/>
      <c r="AT511" s="27"/>
    </row>
    <row r="512" spans="44:46" ht="12.75">
      <c r="AR512" s="27"/>
      <c r="AS512" s="27"/>
      <c r="AT512" s="27"/>
    </row>
    <row r="513" spans="44:46" ht="12.75">
      <c r="AR513" s="27"/>
      <c r="AS513" s="27"/>
      <c r="AT513" s="27"/>
    </row>
    <row r="514" spans="44:46" ht="12.75">
      <c r="AR514" s="27"/>
      <c r="AS514" s="27"/>
      <c r="AT514" s="27"/>
    </row>
    <row r="515" spans="44:46" ht="12.75">
      <c r="AR515" s="27"/>
      <c r="AS515" s="27"/>
      <c r="AT515" s="27"/>
    </row>
    <row r="516" spans="44:46" ht="12.75">
      <c r="AR516" s="27"/>
      <c r="AS516" s="27"/>
      <c r="AT516" s="27"/>
    </row>
    <row r="517" spans="44:46" ht="12.75">
      <c r="AR517" s="27"/>
      <c r="AS517" s="27"/>
      <c r="AT517" s="27"/>
    </row>
    <row r="518" spans="44:46" ht="12.75">
      <c r="AR518" s="27"/>
      <c r="AS518" s="27"/>
      <c r="AT518" s="27"/>
    </row>
    <row r="519" spans="44:46" ht="12.75">
      <c r="AR519" s="27"/>
      <c r="AS519" s="27"/>
      <c r="AT519" s="27"/>
    </row>
    <row r="520" spans="44:46" ht="12.75">
      <c r="AR520" s="27"/>
      <c r="AS520" s="27"/>
      <c r="AT520" s="27"/>
    </row>
    <row r="521" spans="44:46" ht="12.75">
      <c r="AR521" s="27"/>
      <c r="AS521" s="27"/>
      <c r="AT521" s="27"/>
    </row>
    <row r="522" spans="44:46" ht="12.75">
      <c r="AR522" s="27"/>
      <c r="AS522" s="27"/>
      <c r="AT522" s="27"/>
    </row>
    <row r="523" spans="44:46" ht="12.75">
      <c r="AR523" s="27"/>
      <c r="AS523" s="27"/>
      <c r="AT523" s="27"/>
    </row>
    <row r="524" spans="44:46" ht="12.75">
      <c r="AR524" s="27"/>
      <c r="AS524" s="27"/>
      <c r="AT524" s="27"/>
    </row>
    <row r="525" spans="44:46" ht="12.75">
      <c r="AR525" s="27"/>
      <c r="AS525" s="27"/>
      <c r="AT525" s="27"/>
    </row>
    <row r="526" spans="44:46" ht="12.75">
      <c r="AR526" s="27"/>
      <c r="AS526" s="27"/>
      <c r="AT526" s="27"/>
    </row>
    <row r="527" spans="44:46" ht="12.75">
      <c r="AR527" s="27"/>
      <c r="AS527" s="27"/>
      <c r="AT527" s="27"/>
    </row>
    <row r="528" spans="44:46" ht="12.75">
      <c r="AR528" s="27"/>
      <c r="AS528" s="27"/>
      <c r="AT528" s="27"/>
    </row>
    <row r="529" spans="44:46" ht="12.75">
      <c r="AR529" s="27"/>
      <c r="AS529" s="27"/>
      <c r="AT529" s="27"/>
    </row>
    <row r="530" spans="44:46" ht="12.75">
      <c r="AR530" s="27"/>
      <c r="AS530" s="27"/>
      <c r="AT530" s="27"/>
    </row>
    <row r="531" spans="44:46" ht="12.75">
      <c r="AR531" s="27"/>
      <c r="AS531" s="27"/>
      <c r="AT531" s="27"/>
    </row>
    <row r="532" spans="44:46" ht="12.75">
      <c r="AR532" s="27"/>
      <c r="AS532" s="27"/>
      <c r="AT532" s="27"/>
    </row>
    <row r="533" spans="44:46" ht="12.75">
      <c r="AR533" s="27"/>
      <c r="AS533" s="27"/>
      <c r="AT533" s="27"/>
    </row>
    <row r="534" spans="44:46" ht="12.75">
      <c r="AR534" s="27"/>
      <c r="AS534" s="27"/>
      <c r="AT534" s="27"/>
    </row>
    <row r="535" spans="44:46" ht="12.75">
      <c r="AR535" s="27"/>
      <c r="AS535" s="27"/>
      <c r="AT535" s="27"/>
    </row>
    <row r="536" spans="44:46" ht="12.75">
      <c r="AR536" s="27"/>
      <c r="AS536" s="27"/>
      <c r="AT536" s="27"/>
    </row>
    <row r="537" spans="44:46" ht="12.75">
      <c r="AR537" s="27"/>
      <c r="AS537" s="27"/>
      <c r="AT537" s="27"/>
    </row>
    <row r="538" spans="44:46" ht="12.75">
      <c r="AR538" s="27"/>
      <c r="AS538" s="27"/>
      <c r="AT538" s="27"/>
    </row>
    <row r="539" spans="44:46" ht="12.75">
      <c r="AR539" s="27"/>
      <c r="AS539" s="27"/>
      <c r="AT539" s="27"/>
    </row>
    <row r="540" spans="44:46" ht="12.75">
      <c r="AR540" s="27"/>
      <c r="AS540" s="27"/>
      <c r="AT540" s="27"/>
    </row>
    <row r="541" spans="44:46" ht="12.75">
      <c r="AR541" s="27"/>
      <c r="AS541" s="27"/>
      <c r="AT541" s="27"/>
    </row>
    <row r="542" spans="44:46" ht="12.75">
      <c r="AR542" s="27"/>
      <c r="AS542" s="27"/>
      <c r="AT542" s="27"/>
    </row>
    <row r="543" spans="44:46" ht="12.75">
      <c r="AR543" s="27"/>
      <c r="AS543" s="27"/>
      <c r="AT543" s="27"/>
    </row>
    <row r="544" spans="44:46" ht="12.75">
      <c r="AR544" s="27"/>
      <c r="AS544" s="27"/>
      <c r="AT544" s="27"/>
    </row>
    <row r="545" spans="44:46" ht="12.75">
      <c r="AR545" s="27"/>
      <c r="AS545" s="27"/>
      <c r="AT545" s="27"/>
    </row>
    <row r="546" spans="44:46" ht="12.75">
      <c r="AR546" s="27"/>
      <c r="AS546" s="27"/>
      <c r="AT546" s="27"/>
    </row>
    <row r="547" spans="44:46" ht="12.75">
      <c r="AR547" s="27"/>
      <c r="AS547" s="27"/>
      <c r="AT547" s="27"/>
    </row>
    <row r="548" spans="44:46" ht="12.75">
      <c r="AR548" s="27"/>
      <c r="AS548" s="27"/>
      <c r="AT548" s="27"/>
    </row>
    <row r="549" spans="44:46" ht="12.75">
      <c r="AR549" s="27"/>
      <c r="AS549" s="27"/>
      <c r="AT549" s="27"/>
    </row>
    <row r="550" spans="44:46" ht="12.75">
      <c r="AR550" s="27"/>
      <c r="AS550" s="27"/>
      <c r="AT550" s="27"/>
    </row>
    <row r="551" spans="44:46" ht="12.75">
      <c r="AR551" s="27"/>
      <c r="AS551" s="27"/>
      <c r="AT551" s="27"/>
    </row>
    <row r="552" spans="44:46" ht="12.75">
      <c r="AR552" s="27"/>
      <c r="AS552" s="27"/>
      <c r="AT552" s="27"/>
    </row>
    <row r="553" spans="44:46" ht="12.75">
      <c r="AR553" s="27"/>
      <c r="AS553" s="27"/>
      <c r="AT553" s="27"/>
    </row>
    <row r="554" spans="44:46" ht="12.75">
      <c r="AR554" s="27"/>
      <c r="AS554" s="27"/>
      <c r="AT554" s="27"/>
    </row>
    <row r="555" spans="44:46" ht="12.75">
      <c r="AR555" s="27"/>
      <c r="AS555" s="27"/>
      <c r="AT555" s="27"/>
    </row>
    <row r="556" spans="44:46" ht="12.75">
      <c r="AR556" s="27"/>
      <c r="AS556" s="27"/>
      <c r="AT556" s="27"/>
    </row>
    <row r="557" spans="44:46" ht="12.75">
      <c r="AR557" s="27"/>
      <c r="AS557" s="27"/>
      <c r="AT557" s="27"/>
    </row>
    <row r="558" spans="44:46" ht="12.75">
      <c r="AR558" s="27"/>
      <c r="AS558" s="27"/>
      <c r="AT558" s="27"/>
    </row>
    <row r="559" spans="44:46" ht="12.75">
      <c r="AR559" s="27"/>
      <c r="AS559" s="27"/>
      <c r="AT559" s="27"/>
    </row>
    <row r="560" spans="44:46" ht="12.75">
      <c r="AR560" s="27"/>
      <c r="AS560" s="27"/>
      <c r="AT560" s="27"/>
    </row>
    <row r="561" spans="44:46" ht="12.75">
      <c r="AR561" s="27"/>
      <c r="AS561" s="27"/>
      <c r="AT561" s="27"/>
    </row>
    <row r="562" spans="44:46" ht="12.75">
      <c r="AR562" s="27"/>
      <c r="AS562" s="27"/>
      <c r="AT562" s="27"/>
    </row>
    <row r="563" spans="44:46" ht="12.75">
      <c r="AR563" s="27"/>
      <c r="AS563" s="27"/>
      <c r="AT563" s="27"/>
    </row>
    <row r="564" spans="44:46" ht="12.75">
      <c r="AR564" s="27"/>
      <c r="AS564" s="27"/>
      <c r="AT564" s="27"/>
    </row>
    <row r="565" spans="44:46" ht="12.75">
      <c r="AR565" s="27"/>
      <c r="AS565" s="27"/>
      <c r="AT565" s="27"/>
    </row>
    <row r="566" spans="44:46" ht="12.75">
      <c r="AR566" s="27"/>
      <c r="AS566" s="27"/>
      <c r="AT566" s="27"/>
    </row>
    <row r="567" spans="44:46" ht="12.75">
      <c r="AR567" s="27"/>
      <c r="AS567" s="27"/>
      <c r="AT567" s="27"/>
    </row>
    <row r="568" spans="44:46" ht="12.75">
      <c r="AR568" s="27"/>
      <c r="AS568" s="27"/>
      <c r="AT568" s="27"/>
    </row>
    <row r="569" spans="44:46" ht="12.75">
      <c r="AR569" s="27"/>
      <c r="AS569" s="27"/>
      <c r="AT569" s="27"/>
    </row>
    <row r="570" spans="44:46" ht="12.75">
      <c r="AR570" s="27"/>
      <c r="AS570" s="27"/>
      <c r="AT570" s="27"/>
    </row>
    <row r="571" spans="44:46" ht="12.75">
      <c r="AR571" s="27"/>
      <c r="AS571" s="27"/>
      <c r="AT571" s="27"/>
    </row>
    <row r="572" spans="44:46" ht="12.75">
      <c r="AR572" s="27"/>
      <c r="AS572" s="27"/>
      <c r="AT572" s="27"/>
    </row>
    <row r="573" spans="44:46" ht="12.75">
      <c r="AR573" s="27"/>
      <c r="AS573" s="27"/>
      <c r="AT573" s="27"/>
    </row>
    <row r="574" spans="44:46" ht="12.75">
      <c r="AR574" s="27"/>
      <c r="AS574" s="27"/>
      <c r="AT574" s="27"/>
    </row>
    <row r="575" spans="44:46" ht="12.75">
      <c r="AR575" s="27"/>
      <c r="AS575" s="27"/>
      <c r="AT575" s="27"/>
    </row>
    <row r="576" spans="44:46" ht="12.75">
      <c r="AR576" s="27"/>
      <c r="AS576" s="27"/>
      <c r="AT576" s="27"/>
    </row>
    <row r="577" spans="44:46" ht="12.75">
      <c r="AR577" s="27"/>
      <c r="AS577" s="27"/>
      <c r="AT577" s="27"/>
    </row>
    <row r="578" spans="44:46" ht="12.75">
      <c r="AR578" s="27"/>
      <c r="AS578" s="27"/>
      <c r="AT578" s="27"/>
    </row>
    <row r="579" spans="44:46" ht="12.75">
      <c r="AR579" s="27"/>
      <c r="AS579" s="27"/>
      <c r="AT579" s="27"/>
    </row>
    <row r="580" spans="44:46" ht="12.75">
      <c r="AR580" s="27"/>
      <c r="AS580" s="27"/>
      <c r="AT580" s="27"/>
    </row>
    <row r="581" spans="44:46" ht="12.75">
      <c r="AR581" s="27"/>
      <c r="AS581" s="27"/>
      <c r="AT581" s="27"/>
    </row>
    <row r="582" spans="44:46" ht="12.75">
      <c r="AR582" s="27"/>
      <c r="AS582" s="27"/>
      <c r="AT582" s="27"/>
    </row>
    <row r="583" spans="44:46" ht="12.75">
      <c r="AR583" s="27"/>
      <c r="AS583" s="27"/>
      <c r="AT583" s="27"/>
    </row>
    <row r="584" spans="44:46" ht="12.75">
      <c r="AR584" s="27"/>
      <c r="AS584" s="27"/>
      <c r="AT584" s="27"/>
    </row>
    <row r="585" spans="44:46" ht="12.75">
      <c r="AR585" s="27"/>
      <c r="AS585" s="27"/>
      <c r="AT585" s="27"/>
    </row>
    <row r="586" spans="44:46" ht="12.75">
      <c r="AR586" s="27"/>
      <c r="AS586" s="27"/>
      <c r="AT586" s="27"/>
    </row>
    <row r="587" spans="44:46" ht="12.75">
      <c r="AR587" s="27"/>
      <c r="AS587" s="27"/>
      <c r="AT587" s="27"/>
    </row>
    <row r="588" spans="44:46" ht="12.75">
      <c r="AR588" s="27"/>
      <c r="AS588" s="27"/>
      <c r="AT588" s="27"/>
    </row>
    <row r="589" spans="44:46" ht="12.75">
      <c r="AR589" s="27"/>
      <c r="AS589" s="27"/>
      <c r="AT589" s="27"/>
    </row>
    <row r="590" spans="44:46" ht="12.75">
      <c r="AR590" s="27"/>
      <c r="AS590" s="27"/>
      <c r="AT590" s="27"/>
    </row>
    <row r="591" spans="44:46" ht="12.75">
      <c r="AR591" s="27"/>
      <c r="AS591" s="27"/>
      <c r="AT591" s="27"/>
    </row>
    <row r="592" spans="44:46" ht="12.75">
      <c r="AR592" s="27"/>
      <c r="AS592" s="27"/>
      <c r="AT592" s="27"/>
    </row>
    <row r="593" spans="44:46" ht="12.75">
      <c r="AR593" s="27"/>
      <c r="AS593" s="27"/>
      <c r="AT593" s="27"/>
    </row>
    <row r="594" spans="44:46" ht="12.75">
      <c r="AR594" s="27"/>
      <c r="AS594" s="27"/>
      <c r="AT594" s="27"/>
    </row>
    <row r="595" spans="44:46" ht="12.75">
      <c r="AR595" s="27"/>
      <c r="AS595" s="27"/>
      <c r="AT595" s="27"/>
    </row>
    <row r="596" spans="44:46" ht="12.75">
      <c r="AR596" s="27"/>
      <c r="AS596" s="27"/>
      <c r="AT596" s="27"/>
    </row>
    <row r="597" spans="44:46" ht="12.75">
      <c r="AR597" s="27"/>
      <c r="AS597" s="27"/>
      <c r="AT597" s="27"/>
    </row>
    <row r="598" spans="44:46" ht="12.75">
      <c r="AR598" s="27"/>
      <c r="AS598" s="27"/>
      <c r="AT598" s="27"/>
    </row>
    <row r="599" spans="44:46" ht="12.75">
      <c r="AR599" s="27"/>
      <c r="AS599" s="27"/>
      <c r="AT599" s="27"/>
    </row>
    <row r="600" spans="44:46" ht="12.75">
      <c r="AR600" s="27"/>
      <c r="AS600" s="27"/>
      <c r="AT600" s="27"/>
    </row>
    <row r="601" spans="44:46" ht="12.75">
      <c r="AR601" s="27"/>
      <c r="AS601" s="27"/>
      <c r="AT601" s="27"/>
    </row>
    <row r="602" spans="44:46" ht="12.75">
      <c r="AR602" s="27"/>
      <c r="AS602" s="27"/>
      <c r="AT602" s="27"/>
    </row>
    <row r="603" spans="44:46" ht="12.75">
      <c r="AR603" s="27"/>
      <c r="AS603" s="27"/>
      <c r="AT603" s="27"/>
    </row>
    <row r="604" spans="44:46" ht="12.75">
      <c r="AR604" s="27"/>
      <c r="AS604" s="27"/>
      <c r="AT604" s="27"/>
    </row>
    <row r="605" spans="44:46" ht="12.75">
      <c r="AR605" s="27"/>
      <c r="AS605" s="27"/>
      <c r="AT605" s="27"/>
    </row>
    <row r="606" spans="44:46" ht="12.75">
      <c r="AR606" s="27"/>
      <c r="AS606" s="27"/>
      <c r="AT606" s="27"/>
    </row>
    <row r="607" spans="44:46" ht="12.75">
      <c r="AR607" s="27"/>
      <c r="AS607" s="27"/>
      <c r="AT607" s="27"/>
    </row>
    <row r="608" spans="44:46" ht="12.75">
      <c r="AR608" s="27"/>
      <c r="AS608" s="27"/>
      <c r="AT608" s="27"/>
    </row>
    <row r="609" spans="44:46" ht="12.75">
      <c r="AR609" s="27"/>
      <c r="AS609" s="27"/>
      <c r="AT609" s="27"/>
    </row>
    <row r="610" spans="44:46" ht="12.75">
      <c r="AR610" s="27"/>
      <c r="AS610" s="27"/>
      <c r="AT610" s="27"/>
    </row>
    <row r="611" spans="44:46" ht="12.75">
      <c r="AR611" s="27"/>
      <c r="AS611" s="27"/>
      <c r="AT611" s="27"/>
    </row>
    <row r="612" spans="44:46" ht="12.75">
      <c r="AR612" s="27"/>
      <c r="AS612" s="27"/>
      <c r="AT612" s="27"/>
    </row>
    <row r="613" spans="44:46" ht="12.75">
      <c r="AR613" s="27"/>
      <c r="AS613" s="27"/>
      <c r="AT613" s="27"/>
    </row>
    <row r="614" spans="44:46" ht="12.75">
      <c r="AR614" s="27"/>
      <c r="AS614" s="27"/>
      <c r="AT614" s="27"/>
    </row>
    <row r="615" spans="44:46" ht="12.75">
      <c r="AR615" s="27"/>
      <c r="AS615" s="27"/>
      <c r="AT615" s="27"/>
    </row>
    <row r="616" spans="44:46" ht="12.75">
      <c r="AR616" s="27"/>
      <c r="AS616" s="27"/>
      <c r="AT616" s="27"/>
    </row>
    <row r="617" spans="44:46" ht="12.75">
      <c r="AR617" s="27"/>
      <c r="AS617" s="27"/>
      <c r="AT617" s="27"/>
    </row>
    <row r="618" spans="44:46" ht="12.75">
      <c r="AR618" s="27"/>
      <c r="AS618" s="27"/>
      <c r="AT618" s="27"/>
    </row>
    <row r="619" spans="44:46" ht="12.75">
      <c r="AR619" s="27"/>
      <c r="AS619" s="27"/>
      <c r="AT619" s="27"/>
    </row>
    <row r="620" spans="44:46" ht="12.75">
      <c r="AR620" s="27"/>
      <c r="AS620" s="27"/>
      <c r="AT620" s="27"/>
    </row>
    <row r="621" spans="44:46" ht="12.75">
      <c r="AR621" s="27"/>
      <c r="AS621" s="27"/>
      <c r="AT621" s="27"/>
    </row>
    <row r="622" spans="44:46" ht="12.75">
      <c r="AR622" s="27"/>
      <c r="AS622" s="27"/>
      <c r="AT622" s="27"/>
    </row>
    <row r="623" spans="44:46" ht="12.75">
      <c r="AR623" s="27"/>
      <c r="AS623" s="27"/>
      <c r="AT623" s="27"/>
    </row>
    <row r="624" spans="44:46" ht="12.75">
      <c r="AR624" s="27"/>
      <c r="AS624" s="27"/>
      <c r="AT624" s="27"/>
    </row>
    <row r="625" spans="44:46" ht="12.75">
      <c r="AR625" s="27"/>
      <c r="AS625" s="27"/>
      <c r="AT625" s="27"/>
    </row>
    <row r="626" spans="44:46" ht="12.75">
      <c r="AR626" s="27"/>
      <c r="AS626" s="27"/>
      <c r="AT626" s="27"/>
    </row>
    <row r="627" spans="44:46" ht="12.75">
      <c r="AR627" s="27"/>
      <c r="AS627" s="27"/>
      <c r="AT627" s="27"/>
    </row>
    <row r="628" spans="44:46" ht="12.75">
      <c r="AR628" s="27"/>
      <c r="AS628" s="27"/>
      <c r="AT628" s="27"/>
    </row>
    <row r="629" spans="44:46" ht="12.75">
      <c r="AR629" s="27"/>
      <c r="AS629" s="27"/>
      <c r="AT629" s="27"/>
    </row>
    <row r="630" spans="44:46" ht="12.75">
      <c r="AR630" s="27"/>
      <c r="AS630" s="27"/>
      <c r="AT630" s="27"/>
    </row>
    <row r="631" spans="44:46" ht="12.75">
      <c r="AR631" s="27"/>
      <c r="AS631" s="27"/>
      <c r="AT631" s="27"/>
    </row>
    <row r="632" spans="44:46" ht="12.75">
      <c r="AR632" s="27"/>
      <c r="AS632" s="27"/>
      <c r="AT632" s="27"/>
    </row>
    <row r="633" spans="44:46" ht="12.75">
      <c r="AR633" s="27"/>
      <c r="AS633" s="27"/>
      <c r="AT633" s="27"/>
    </row>
    <row r="634" spans="44:46" ht="12.75">
      <c r="AR634" s="27"/>
      <c r="AS634" s="27"/>
      <c r="AT634" s="27"/>
    </row>
    <row r="635" spans="44:46" ht="12.75">
      <c r="AR635" s="27"/>
      <c r="AS635" s="27"/>
      <c r="AT635" s="27"/>
    </row>
    <row r="636" spans="44:46" ht="12.75">
      <c r="AR636" s="27"/>
      <c r="AS636" s="27"/>
      <c r="AT636" s="27"/>
    </row>
    <row r="637" spans="44:46" ht="12.75">
      <c r="AR637" s="27"/>
      <c r="AS637" s="27"/>
      <c r="AT637" s="27"/>
    </row>
    <row r="638" spans="44:46" ht="12.75">
      <c r="AR638" s="27"/>
      <c r="AS638" s="27"/>
      <c r="AT638" s="27"/>
    </row>
    <row r="639" spans="44:46" ht="12.75">
      <c r="AR639" s="27"/>
      <c r="AS639" s="27"/>
      <c r="AT639" s="27"/>
    </row>
    <row r="640" spans="44:46" ht="12.75">
      <c r="AR640" s="27"/>
      <c r="AS640" s="27"/>
      <c r="AT640" s="27"/>
    </row>
    <row r="641" spans="44:46" ht="12.75">
      <c r="AR641" s="27"/>
      <c r="AS641" s="27"/>
      <c r="AT641" s="27"/>
    </row>
    <row r="642" spans="44:46" ht="12.75">
      <c r="AR642" s="27"/>
      <c r="AS642" s="27"/>
      <c r="AT642" s="27"/>
    </row>
    <row r="643" spans="44:46" ht="12.75">
      <c r="AR643" s="27"/>
      <c r="AS643" s="27"/>
      <c r="AT643" s="27"/>
    </row>
    <row r="644" spans="44:46" ht="12.75">
      <c r="AR644" s="27"/>
      <c r="AS644" s="27"/>
      <c r="AT644" s="27"/>
    </row>
    <row r="645" spans="44:46" ht="12.75">
      <c r="AR645" s="27"/>
      <c r="AS645" s="27"/>
      <c r="AT645" s="27"/>
    </row>
    <row r="646" spans="44:46" ht="12.75">
      <c r="AR646" s="27"/>
      <c r="AS646" s="27"/>
      <c r="AT646" s="27"/>
    </row>
    <row r="647" spans="44:46" ht="12.75">
      <c r="AR647" s="27"/>
      <c r="AS647" s="27"/>
      <c r="AT647" s="27"/>
    </row>
    <row r="648" spans="44:46" ht="12.75">
      <c r="AR648" s="27"/>
      <c r="AS648" s="27"/>
      <c r="AT648" s="27"/>
    </row>
    <row r="649" spans="44:46" ht="12.75">
      <c r="AR649" s="27"/>
      <c r="AS649" s="27"/>
      <c r="AT649" s="27"/>
    </row>
    <row r="650" spans="44:46" ht="12.75">
      <c r="AR650" s="27"/>
      <c r="AS650" s="27"/>
      <c r="AT650" s="27"/>
    </row>
    <row r="651" spans="44:46" ht="12.75">
      <c r="AR651" s="27"/>
      <c r="AS651" s="27"/>
      <c r="AT651" s="27"/>
    </row>
    <row r="652" spans="44:46" ht="12.75">
      <c r="AR652" s="27"/>
      <c r="AS652" s="27"/>
      <c r="AT652" s="27"/>
    </row>
    <row r="653" spans="44:46" ht="12.75">
      <c r="AR653" s="27"/>
      <c r="AS653" s="27"/>
      <c r="AT653" s="27"/>
    </row>
    <row r="654" spans="44:46" ht="12.75">
      <c r="AR654" s="27"/>
      <c r="AS654" s="27"/>
      <c r="AT654" s="27"/>
    </row>
    <row r="655" spans="44:46" ht="12.75">
      <c r="AR655" s="27"/>
      <c r="AS655" s="27"/>
      <c r="AT655" s="27"/>
    </row>
    <row r="656" spans="44:46" ht="12.75">
      <c r="AR656" s="27"/>
      <c r="AS656" s="27"/>
      <c r="AT656" s="27"/>
    </row>
    <row r="657" spans="44:46" ht="12.75">
      <c r="AR657" s="27"/>
      <c r="AS657" s="27"/>
      <c r="AT657" s="27"/>
    </row>
    <row r="658" spans="44:46" ht="12.75">
      <c r="AR658" s="27"/>
      <c r="AS658" s="27"/>
      <c r="AT658" s="27"/>
    </row>
    <row r="659" spans="44:46" ht="12.75">
      <c r="AR659" s="27"/>
      <c r="AS659" s="27"/>
      <c r="AT659" s="27"/>
    </row>
    <row r="660" spans="44:46" ht="12.75">
      <c r="AR660" s="27"/>
      <c r="AS660" s="27"/>
      <c r="AT660" s="27"/>
    </row>
    <row r="661" spans="44:46" ht="12.75">
      <c r="AR661" s="27"/>
      <c r="AS661" s="27"/>
      <c r="AT661" s="27"/>
    </row>
    <row r="662" spans="44:46" ht="12.75">
      <c r="AR662" s="27"/>
      <c r="AS662" s="27"/>
      <c r="AT662" s="27"/>
    </row>
    <row r="663" spans="44:46" ht="12.75">
      <c r="AR663" s="27"/>
      <c r="AS663" s="27"/>
      <c r="AT663" s="27"/>
    </row>
    <row r="664" spans="44:46" ht="12.75">
      <c r="AR664" s="27"/>
      <c r="AS664" s="27"/>
      <c r="AT664" s="27"/>
    </row>
    <row r="665" spans="44:46" ht="12.75">
      <c r="AR665" s="27"/>
      <c r="AS665" s="27"/>
      <c r="AT665" s="27"/>
    </row>
    <row r="666" spans="44:46" ht="12.75">
      <c r="AR666" s="27"/>
      <c r="AS666" s="27"/>
      <c r="AT666" s="27"/>
    </row>
    <row r="667" spans="44:46" ht="12.75">
      <c r="AR667" s="27"/>
      <c r="AS667" s="27"/>
      <c r="AT667" s="27"/>
    </row>
    <row r="668" spans="44:46" ht="12.75">
      <c r="AR668" s="27"/>
      <c r="AS668" s="27"/>
      <c r="AT668" s="27"/>
    </row>
    <row r="669" spans="44:46" ht="12.75">
      <c r="AR669" s="27"/>
      <c r="AS669" s="27"/>
      <c r="AT669" s="27"/>
    </row>
    <row r="670" spans="44:46" ht="12.75">
      <c r="AR670" s="27"/>
      <c r="AS670" s="27"/>
      <c r="AT670" s="27"/>
    </row>
    <row r="671" spans="44:46" ht="12.75">
      <c r="AR671" s="27"/>
      <c r="AS671" s="27"/>
      <c r="AT671" s="27"/>
    </row>
    <row r="672" spans="44:46" ht="12.75">
      <c r="AR672" s="27"/>
      <c r="AS672" s="27"/>
      <c r="AT672" s="27"/>
    </row>
    <row r="673" spans="44:46" ht="12.75">
      <c r="AR673" s="27"/>
      <c r="AS673" s="27"/>
      <c r="AT673" s="27"/>
    </row>
    <row r="674" spans="44:46" ht="12.75">
      <c r="AR674" s="27"/>
      <c r="AS674" s="27"/>
      <c r="AT674" s="27"/>
    </row>
    <row r="675" spans="44:46" ht="12.75">
      <c r="AR675" s="27"/>
      <c r="AS675" s="27"/>
      <c r="AT675" s="27"/>
    </row>
    <row r="676" spans="44:46" ht="12.75">
      <c r="AR676" s="27"/>
      <c r="AS676" s="27"/>
      <c r="AT676" s="27"/>
    </row>
    <row r="677" spans="44:46" ht="12.75">
      <c r="AR677" s="27"/>
      <c r="AS677" s="27"/>
      <c r="AT677" s="27"/>
    </row>
    <row r="678" spans="44:46" ht="12.75">
      <c r="AR678" s="27"/>
      <c r="AS678" s="27"/>
      <c r="AT678" s="27"/>
    </row>
    <row r="679" spans="44:46" ht="12.75">
      <c r="AR679" s="27"/>
      <c r="AS679" s="27"/>
      <c r="AT679" s="27"/>
    </row>
    <row r="680" spans="44:46" ht="12.75">
      <c r="AR680" s="27"/>
      <c r="AS680" s="27"/>
      <c r="AT680" s="27"/>
    </row>
    <row r="681" spans="44:46" ht="12.75">
      <c r="AR681" s="27"/>
      <c r="AS681" s="27"/>
      <c r="AT681" s="27"/>
    </row>
    <row r="682" spans="44:46" ht="12.75">
      <c r="AR682" s="27"/>
      <c r="AS682" s="27"/>
      <c r="AT682" s="27"/>
    </row>
    <row r="683" spans="44:46" ht="12.75">
      <c r="AR683" s="27"/>
      <c r="AS683" s="27"/>
      <c r="AT683" s="27"/>
    </row>
    <row r="684" spans="44:46" ht="12.75">
      <c r="AR684" s="27"/>
      <c r="AS684" s="27"/>
      <c r="AT684" s="27"/>
    </row>
    <row r="685" spans="44:46" ht="12.75">
      <c r="AR685" s="27"/>
      <c r="AS685" s="27"/>
      <c r="AT685" s="27"/>
    </row>
    <row r="686" spans="44:46" ht="12.75">
      <c r="AR686" s="27"/>
      <c r="AS686" s="27"/>
      <c r="AT686" s="27"/>
    </row>
    <row r="687" spans="44:46" ht="12.75">
      <c r="AR687" s="27"/>
      <c r="AS687" s="27"/>
      <c r="AT687" s="27"/>
    </row>
    <row r="688" spans="44:46" ht="12.75">
      <c r="AR688" s="27"/>
      <c r="AS688" s="27"/>
      <c r="AT688" s="27"/>
    </row>
    <row r="689" spans="44:46" ht="12.75">
      <c r="AR689" s="27"/>
      <c r="AS689" s="27"/>
      <c r="AT689" s="27"/>
    </row>
    <row r="690" spans="44:46" ht="12.75">
      <c r="AR690" s="27"/>
      <c r="AS690" s="27"/>
      <c r="AT690" s="27"/>
    </row>
    <row r="691" spans="44:46" ht="12.75">
      <c r="AR691" s="27"/>
      <c r="AS691" s="27"/>
      <c r="AT691" s="27"/>
    </row>
    <row r="692" spans="44:46" ht="12.75">
      <c r="AR692" s="27"/>
      <c r="AS692" s="27"/>
      <c r="AT692" s="27"/>
    </row>
    <row r="693" spans="44:46" ht="12.75">
      <c r="AR693" s="27"/>
      <c r="AS693" s="27"/>
      <c r="AT693" s="27"/>
    </row>
    <row r="694" spans="44:46" ht="12.75">
      <c r="AR694" s="27"/>
      <c r="AS694" s="27"/>
      <c r="AT694" s="27"/>
    </row>
    <row r="695" spans="44:46" ht="12.75">
      <c r="AR695" s="27"/>
      <c r="AS695" s="27"/>
      <c r="AT695" s="27"/>
    </row>
    <row r="696" spans="44:46" ht="12.75">
      <c r="AR696" s="27"/>
      <c r="AS696" s="27"/>
      <c r="AT696" s="27"/>
    </row>
    <row r="697" spans="44:46" ht="12.75">
      <c r="AR697" s="27"/>
      <c r="AS697" s="27"/>
      <c r="AT697" s="27"/>
    </row>
    <row r="698" spans="44:46" ht="12.75">
      <c r="AR698" s="27"/>
      <c r="AS698" s="27"/>
      <c r="AT698" s="27"/>
    </row>
    <row r="699" spans="44:46" ht="12.75">
      <c r="AR699" s="27"/>
      <c r="AS699" s="27"/>
      <c r="AT699" s="27"/>
    </row>
    <row r="700" spans="44:46" ht="12.75">
      <c r="AR700" s="27"/>
      <c r="AS700" s="27"/>
      <c r="AT700" s="27"/>
    </row>
    <row r="701" spans="44:46" ht="12.75">
      <c r="AR701" s="27"/>
      <c r="AS701" s="27"/>
      <c r="AT701" s="27"/>
    </row>
    <row r="702" spans="44:46" ht="12.75">
      <c r="AR702" s="27"/>
      <c r="AS702" s="27"/>
      <c r="AT702" s="27"/>
    </row>
    <row r="703" spans="44:46" ht="12.75">
      <c r="AR703" s="27"/>
      <c r="AS703" s="27"/>
      <c r="AT703" s="27"/>
    </row>
    <row r="704" spans="44:46" ht="12.75">
      <c r="AR704" s="27"/>
      <c r="AS704" s="27"/>
      <c r="AT704" s="27"/>
    </row>
    <row r="705" spans="44:46" ht="12.75">
      <c r="AR705" s="27"/>
      <c r="AS705" s="27"/>
      <c r="AT705" s="27"/>
    </row>
    <row r="706" spans="44:46" ht="12.75">
      <c r="AR706" s="27"/>
      <c r="AS706" s="27"/>
      <c r="AT706" s="27"/>
    </row>
    <row r="707" spans="44:46" ht="12.75">
      <c r="AR707" s="27"/>
      <c r="AS707" s="27"/>
      <c r="AT707" s="27"/>
    </row>
    <row r="708" spans="44:46" ht="12.75">
      <c r="AR708" s="27"/>
      <c r="AS708" s="27"/>
      <c r="AT708" s="27"/>
    </row>
    <row r="709" spans="44:46" ht="12.75">
      <c r="AR709" s="27"/>
      <c r="AS709" s="27"/>
      <c r="AT709" s="27"/>
    </row>
    <row r="710" spans="44:46" ht="12.75">
      <c r="AR710" s="27"/>
      <c r="AS710" s="27"/>
      <c r="AT710" s="27"/>
    </row>
    <row r="711" spans="44:46" ht="12.75">
      <c r="AR711" s="27"/>
      <c r="AS711" s="27"/>
      <c r="AT711" s="27"/>
    </row>
    <row r="712" spans="44:46" ht="12.75">
      <c r="AR712" s="27"/>
      <c r="AS712" s="27"/>
      <c r="AT712" s="27"/>
    </row>
    <row r="713" spans="44:46" ht="12.75">
      <c r="AR713" s="27"/>
      <c r="AS713" s="27"/>
      <c r="AT713" s="27"/>
    </row>
    <row r="714" spans="44:46" ht="12.75">
      <c r="AR714" s="27"/>
      <c r="AS714" s="27"/>
      <c r="AT714" s="27"/>
    </row>
    <row r="715" spans="44:46" ht="12.75">
      <c r="AR715" s="27"/>
      <c r="AS715" s="27"/>
      <c r="AT715" s="27"/>
    </row>
    <row r="716" spans="44:46" ht="12.75">
      <c r="AR716" s="27"/>
      <c r="AS716" s="27"/>
      <c r="AT716" s="27"/>
    </row>
    <row r="717" spans="44:46" ht="12.75">
      <c r="AR717" s="27"/>
      <c r="AS717" s="27"/>
      <c r="AT717" s="27"/>
    </row>
    <row r="718" spans="44:46" ht="12.75">
      <c r="AR718" s="27"/>
      <c r="AS718" s="27"/>
      <c r="AT718" s="27"/>
    </row>
    <row r="719" spans="44:46" ht="12.75">
      <c r="AR719" s="27"/>
      <c r="AS719" s="27"/>
      <c r="AT719" s="27"/>
    </row>
    <row r="720" spans="44:46" ht="12.75">
      <c r="AR720" s="27"/>
      <c r="AS720" s="27"/>
      <c r="AT720" s="27"/>
    </row>
    <row r="721" spans="44:46" ht="12.75">
      <c r="AR721" s="27"/>
      <c r="AS721" s="27"/>
      <c r="AT721" s="27"/>
    </row>
    <row r="722" spans="44:46" ht="12.75">
      <c r="AR722" s="27"/>
      <c r="AS722" s="27"/>
      <c r="AT722" s="27"/>
    </row>
    <row r="723" spans="44:46" ht="12.75">
      <c r="AR723" s="27"/>
      <c r="AS723" s="27"/>
      <c r="AT723" s="27"/>
    </row>
    <row r="724" spans="44:46" ht="12.75">
      <c r="AR724" s="27"/>
      <c r="AS724" s="27"/>
      <c r="AT724" s="27"/>
    </row>
    <row r="725" spans="44:46" ht="12.75">
      <c r="AR725" s="27"/>
      <c r="AS725" s="27"/>
      <c r="AT725" s="27"/>
    </row>
    <row r="726" spans="44:46" ht="12.75">
      <c r="AR726" s="27"/>
      <c r="AS726" s="27"/>
      <c r="AT726" s="27"/>
    </row>
    <row r="727" spans="44:46" ht="12.75">
      <c r="AR727" s="27"/>
      <c r="AS727" s="27"/>
      <c r="AT727" s="27"/>
    </row>
    <row r="728" spans="44:46" ht="12.75">
      <c r="AR728" s="27"/>
      <c r="AS728" s="27"/>
      <c r="AT728" s="27"/>
    </row>
    <row r="729" spans="44:46" ht="12.75">
      <c r="AR729" s="27"/>
      <c r="AS729" s="27"/>
      <c r="AT729" s="27"/>
    </row>
    <row r="730" spans="44:46" ht="12.75">
      <c r="AR730" s="27"/>
      <c r="AS730" s="27"/>
      <c r="AT730" s="27"/>
    </row>
    <row r="731" spans="44:46" ht="12.75">
      <c r="AR731" s="27"/>
      <c r="AS731" s="27"/>
      <c r="AT731" s="27"/>
    </row>
    <row r="732" spans="44:46" ht="12.75">
      <c r="AR732" s="27"/>
      <c r="AS732" s="27"/>
      <c r="AT732" s="27"/>
    </row>
    <row r="733" spans="44:46" ht="12.75">
      <c r="AR733" s="27"/>
      <c r="AS733" s="27"/>
      <c r="AT733" s="27"/>
    </row>
    <row r="734" spans="44:46" ht="12.75">
      <c r="AR734" s="27"/>
      <c r="AS734" s="27"/>
      <c r="AT734" s="27"/>
    </row>
    <row r="735" spans="44:46" ht="12.75">
      <c r="AR735" s="27"/>
      <c r="AS735" s="27"/>
      <c r="AT735" s="27"/>
    </row>
    <row r="736" spans="44:46" ht="12.75">
      <c r="AR736" s="27"/>
      <c r="AS736" s="27"/>
      <c r="AT736" s="27"/>
    </row>
    <row r="737" spans="44:46" ht="12.75">
      <c r="AR737" s="27"/>
      <c r="AS737" s="27"/>
      <c r="AT737" s="27"/>
    </row>
    <row r="738" spans="44:46" ht="12.75">
      <c r="AR738" s="27"/>
      <c r="AS738" s="27"/>
      <c r="AT738" s="27"/>
    </row>
    <row r="739" spans="44:46" ht="12.75">
      <c r="AR739" s="27"/>
      <c r="AS739" s="27"/>
      <c r="AT739" s="27"/>
    </row>
    <row r="740" spans="44:46" ht="12.75">
      <c r="AR740" s="27"/>
      <c r="AS740" s="27"/>
      <c r="AT740" s="27"/>
    </row>
    <row r="741" spans="44:46" ht="12.75">
      <c r="AR741" s="27"/>
      <c r="AS741" s="27"/>
      <c r="AT741" s="27"/>
    </row>
    <row r="742" spans="44:46" ht="12.75">
      <c r="AR742" s="27"/>
      <c r="AS742" s="27"/>
      <c r="AT742" s="27"/>
    </row>
    <row r="743" spans="44:46" ht="12.75">
      <c r="AR743" s="27"/>
      <c r="AS743" s="27"/>
      <c r="AT743" s="27"/>
    </row>
    <row r="744" spans="44:46" ht="12.75">
      <c r="AR744" s="27"/>
      <c r="AS744" s="27"/>
      <c r="AT744" s="27"/>
    </row>
    <row r="745" spans="44:46" ht="12.75">
      <c r="AR745" s="27"/>
      <c r="AS745" s="27"/>
      <c r="AT745" s="27"/>
    </row>
    <row r="746" spans="44:46" ht="12.75">
      <c r="AR746" s="27"/>
      <c r="AS746" s="27"/>
      <c r="AT746" s="27"/>
    </row>
    <row r="747" spans="44:46" ht="12.75">
      <c r="AR747" s="27"/>
      <c r="AS747" s="27"/>
      <c r="AT747" s="27"/>
    </row>
    <row r="748" spans="44:46" ht="12.75">
      <c r="AR748" s="27"/>
      <c r="AS748" s="27"/>
      <c r="AT748" s="27"/>
    </row>
    <row r="749" spans="44:46" ht="12.75">
      <c r="AR749" s="27"/>
      <c r="AS749" s="27"/>
      <c r="AT749" s="27"/>
    </row>
    <row r="750" spans="44:46" ht="12.75">
      <c r="AR750" s="27"/>
      <c r="AS750" s="27"/>
      <c r="AT750" s="27"/>
    </row>
    <row r="751" spans="44:46" ht="12.75">
      <c r="AR751" s="27"/>
      <c r="AS751" s="27"/>
      <c r="AT751" s="27"/>
    </row>
    <row r="752" spans="44:46" ht="12.75">
      <c r="AR752" s="27"/>
      <c r="AS752" s="27"/>
      <c r="AT752" s="27"/>
    </row>
    <row r="753" spans="44:46" ht="12.75">
      <c r="AR753" s="27"/>
      <c r="AS753" s="27"/>
      <c r="AT753" s="27"/>
    </row>
    <row r="754" spans="44:46" ht="12.75">
      <c r="AR754" s="27"/>
      <c r="AS754" s="27"/>
      <c r="AT754" s="27"/>
    </row>
    <row r="755" spans="44:46" ht="12.75">
      <c r="AR755" s="27"/>
      <c r="AS755" s="27"/>
      <c r="AT755" s="27"/>
    </row>
    <row r="756" spans="44:46" ht="12.75">
      <c r="AR756" s="27"/>
      <c r="AS756" s="27"/>
      <c r="AT756" s="27"/>
    </row>
    <row r="757" spans="44:46" ht="12.75">
      <c r="AR757" s="27"/>
      <c r="AS757" s="27"/>
      <c r="AT757" s="27"/>
    </row>
    <row r="758" spans="44:46" ht="12.75">
      <c r="AR758" s="27"/>
      <c r="AS758" s="27"/>
      <c r="AT758" s="27"/>
    </row>
    <row r="759" spans="44:46" ht="12.75">
      <c r="AR759" s="27"/>
      <c r="AS759" s="27"/>
      <c r="AT759" s="27"/>
    </row>
    <row r="760" spans="44:46" ht="12.75">
      <c r="AR760" s="27"/>
      <c r="AS760" s="27"/>
      <c r="AT760" s="27"/>
    </row>
    <row r="761" spans="44:46" ht="12.75">
      <c r="AR761" s="27"/>
      <c r="AS761" s="27"/>
      <c r="AT761" s="27"/>
    </row>
    <row r="762" spans="44:46" ht="12.75">
      <c r="AR762" s="27"/>
      <c r="AS762" s="27"/>
      <c r="AT762" s="27"/>
    </row>
    <row r="763" spans="44:46" ht="12.75">
      <c r="AR763" s="27"/>
      <c r="AS763" s="27"/>
      <c r="AT763" s="27"/>
    </row>
    <row r="764" spans="44:46" ht="12.75">
      <c r="AR764" s="27"/>
      <c r="AS764" s="27"/>
      <c r="AT764" s="27"/>
    </row>
    <row r="765" spans="44:46" ht="12.75">
      <c r="AR765" s="27"/>
      <c r="AS765" s="27"/>
      <c r="AT765" s="27"/>
    </row>
    <row r="766" spans="44:46" ht="12.75">
      <c r="AR766" s="27"/>
      <c r="AS766" s="27"/>
      <c r="AT766" s="27"/>
    </row>
    <row r="767" spans="44:46" ht="12.75">
      <c r="AR767" s="27"/>
      <c r="AS767" s="27"/>
      <c r="AT767" s="27"/>
    </row>
    <row r="768" spans="44:46" ht="12.75">
      <c r="AR768" s="27"/>
      <c r="AS768" s="27"/>
      <c r="AT768" s="27"/>
    </row>
    <row r="769" spans="44:46" ht="12.75">
      <c r="AR769" s="27"/>
      <c r="AS769" s="27"/>
      <c r="AT769" s="27"/>
    </row>
    <row r="770" spans="44:46" ht="12.75">
      <c r="AR770" s="27"/>
      <c r="AS770" s="27"/>
      <c r="AT770" s="27"/>
    </row>
    <row r="771" spans="44:46" ht="12.75">
      <c r="AR771" s="27"/>
      <c r="AS771" s="27"/>
      <c r="AT771" s="27"/>
    </row>
    <row r="772" spans="44:46" ht="12.75">
      <c r="AR772" s="27"/>
      <c r="AS772" s="27"/>
      <c r="AT772" s="27"/>
    </row>
    <row r="773" spans="44:46" ht="12.75">
      <c r="AR773" s="27"/>
      <c r="AS773" s="27"/>
      <c r="AT773" s="27"/>
    </row>
    <row r="774" spans="44:46" ht="12.75">
      <c r="AR774" s="27"/>
      <c r="AS774" s="27"/>
      <c r="AT774" s="27"/>
    </row>
    <row r="775" spans="44:46" ht="12.75">
      <c r="AR775" s="27"/>
      <c r="AS775" s="27"/>
      <c r="AT775" s="27"/>
    </row>
    <row r="776" spans="44:46" ht="12.75">
      <c r="AR776" s="27"/>
      <c r="AS776" s="27"/>
      <c r="AT776" s="27"/>
    </row>
    <row r="777" spans="44:46" ht="12.75">
      <c r="AR777" s="27"/>
      <c r="AS777" s="27"/>
      <c r="AT777" s="27"/>
    </row>
    <row r="778" spans="44:46" ht="12.75">
      <c r="AR778" s="27"/>
      <c r="AS778" s="27"/>
      <c r="AT778" s="27"/>
    </row>
    <row r="779" spans="44:46" ht="12.75">
      <c r="AR779" s="27"/>
      <c r="AS779" s="27"/>
      <c r="AT779" s="27"/>
    </row>
    <row r="780" spans="44:46" ht="12.75">
      <c r="AR780" s="27"/>
      <c r="AS780" s="27"/>
      <c r="AT780" s="27"/>
    </row>
    <row r="781" spans="44:46" ht="12.75">
      <c r="AR781" s="27"/>
      <c r="AS781" s="27"/>
      <c r="AT781" s="27"/>
    </row>
    <row r="782" spans="44:46" ht="12.75">
      <c r="AR782" s="27"/>
      <c r="AS782" s="27"/>
      <c r="AT782" s="27"/>
    </row>
    <row r="783" spans="44:46" ht="12.75">
      <c r="AR783" s="27"/>
      <c r="AS783" s="27"/>
      <c r="AT783" s="27"/>
    </row>
    <row r="784" spans="44:46" ht="12.75">
      <c r="AR784" s="27"/>
      <c r="AS784" s="27"/>
      <c r="AT784" s="27"/>
    </row>
    <row r="785" spans="44:46" ht="12.75">
      <c r="AR785" s="27"/>
      <c r="AS785" s="27"/>
      <c r="AT785" s="27"/>
    </row>
    <row r="786" spans="44:46" ht="12.75">
      <c r="AR786" s="27"/>
      <c r="AS786" s="27"/>
      <c r="AT786" s="27"/>
    </row>
    <row r="787" spans="44:46" ht="12.75">
      <c r="AR787" s="27"/>
      <c r="AS787" s="27"/>
      <c r="AT787" s="27"/>
    </row>
    <row r="788" spans="44:46" ht="12.75">
      <c r="AR788" s="27"/>
      <c r="AS788" s="27"/>
      <c r="AT788" s="27"/>
    </row>
    <row r="789" spans="44:46" ht="12.75">
      <c r="AR789" s="27"/>
      <c r="AS789" s="27"/>
      <c r="AT789" s="27"/>
    </row>
    <row r="790" spans="44:46" ht="12.75">
      <c r="AR790" s="27"/>
      <c r="AS790" s="27"/>
      <c r="AT790" s="27"/>
    </row>
    <row r="791" spans="44:46" ht="12.75">
      <c r="AR791" s="27"/>
      <c r="AS791" s="27"/>
      <c r="AT791" s="27"/>
    </row>
    <row r="792" spans="44:46" ht="12.75">
      <c r="AR792" s="27"/>
      <c r="AS792" s="27"/>
      <c r="AT792" s="27"/>
    </row>
    <row r="793" spans="44:46" ht="12.75">
      <c r="AR793" s="27"/>
      <c r="AS793" s="27"/>
      <c r="AT793" s="27"/>
    </row>
    <row r="794" spans="44:46" ht="12.75">
      <c r="AR794" s="27"/>
      <c r="AS794" s="27"/>
      <c r="AT794" s="27"/>
    </row>
    <row r="795" spans="44:46" ht="12.75">
      <c r="AR795" s="27"/>
      <c r="AS795" s="27"/>
      <c r="AT795" s="27"/>
    </row>
    <row r="796" spans="44:46" ht="12.75">
      <c r="AR796" s="27"/>
      <c r="AS796" s="27"/>
      <c r="AT796" s="27"/>
    </row>
    <row r="797" spans="44:46" ht="12.75">
      <c r="AR797" s="27"/>
      <c r="AS797" s="27"/>
      <c r="AT797" s="27"/>
    </row>
    <row r="798" spans="44:46" ht="12.75">
      <c r="AR798" s="27"/>
      <c r="AS798" s="27"/>
      <c r="AT798" s="27"/>
    </row>
    <row r="799" spans="44:46" ht="12.75">
      <c r="AR799" s="27"/>
      <c r="AS799" s="27"/>
      <c r="AT799" s="27"/>
    </row>
    <row r="800" spans="44:46" ht="12.75">
      <c r="AR800" s="27"/>
      <c r="AS800" s="27"/>
      <c r="AT800" s="27"/>
    </row>
    <row r="801" spans="44:46" ht="12.75">
      <c r="AR801" s="27"/>
      <c r="AS801" s="27"/>
      <c r="AT801" s="27"/>
    </row>
    <row r="802" spans="44:46" ht="12.75">
      <c r="AR802" s="27"/>
      <c r="AS802" s="27"/>
      <c r="AT802" s="27"/>
    </row>
    <row r="803" spans="44:46" ht="12.75">
      <c r="AR803" s="27"/>
      <c r="AS803" s="27"/>
      <c r="AT803" s="27"/>
    </row>
    <row r="804" spans="44:46" ht="12.75">
      <c r="AR804" s="27"/>
      <c r="AS804" s="27"/>
      <c r="AT804" s="27"/>
    </row>
    <row r="805" spans="44:46" ht="12.75">
      <c r="AR805" s="27"/>
      <c r="AS805" s="27"/>
      <c r="AT805" s="27"/>
    </row>
    <row r="806" spans="44:46" ht="12.75">
      <c r="AR806" s="27"/>
      <c r="AS806" s="27"/>
      <c r="AT806" s="27"/>
    </row>
    <row r="807" spans="44:46" ht="12.75">
      <c r="AR807" s="27"/>
      <c r="AS807" s="27"/>
      <c r="AT807" s="27"/>
    </row>
    <row r="808" spans="44:46" ht="12.75">
      <c r="AR808" s="27"/>
      <c r="AS808" s="27"/>
      <c r="AT808" s="27"/>
    </row>
    <row r="809" spans="44:46" ht="12.75">
      <c r="AR809" s="27"/>
      <c r="AS809" s="27"/>
      <c r="AT809" s="27"/>
    </row>
    <row r="810" spans="44:46" ht="12.75">
      <c r="AR810" s="27"/>
      <c r="AS810" s="27"/>
      <c r="AT810" s="27"/>
    </row>
    <row r="811" spans="44:46" ht="12.75">
      <c r="AR811" s="27"/>
      <c r="AS811" s="27"/>
      <c r="AT811" s="27"/>
    </row>
    <row r="812" spans="44:46" ht="12.75">
      <c r="AR812" s="27"/>
      <c r="AS812" s="27"/>
      <c r="AT812" s="27"/>
    </row>
    <row r="813" spans="44:46" ht="12.75">
      <c r="AR813" s="27"/>
      <c r="AS813" s="27"/>
      <c r="AT813" s="27"/>
    </row>
    <row r="814" spans="44:46" ht="12.75">
      <c r="AR814" s="27"/>
      <c r="AS814" s="27"/>
      <c r="AT814" s="27"/>
    </row>
    <row r="815" spans="44:46" ht="12.75">
      <c r="AR815" s="27"/>
      <c r="AS815" s="27"/>
      <c r="AT815" s="27"/>
    </row>
    <row r="816" spans="44:46" ht="12.75">
      <c r="AR816" s="27"/>
      <c r="AS816" s="27"/>
      <c r="AT816" s="27"/>
    </row>
    <row r="817" spans="44:46" ht="12.75">
      <c r="AR817" s="27"/>
      <c r="AS817" s="27"/>
      <c r="AT817" s="27"/>
    </row>
    <row r="818" spans="44:46" ht="12.75">
      <c r="AR818" s="27"/>
      <c r="AS818" s="27"/>
      <c r="AT818" s="27"/>
    </row>
    <row r="819" spans="44:46" ht="12.75">
      <c r="AR819" s="27"/>
      <c r="AS819" s="27"/>
      <c r="AT819" s="27"/>
    </row>
    <row r="820" spans="44:46" ht="12.75">
      <c r="AR820" s="27"/>
      <c r="AS820" s="27"/>
      <c r="AT820" s="27"/>
    </row>
    <row r="821" spans="44:46" ht="12.75">
      <c r="AR821" s="27"/>
      <c r="AS821" s="27"/>
      <c r="AT821" s="27"/>
    </row>
    <row r="822" spans="44:46" ht="12.75">
      <c r="AR822" s="27"/>
      <c r="AS822" s="27"/>
      <c r="AT822" s="27"/>
    </row>
    <row r="823" spans="44:46" ht="12.75">
      <c r="AR823" s="27"/>
      <c r="AS823" s="27"/>
      <c r="AT823" s="27"/>
    </row>
    <row r="824" spans="44:46" ht="12.75">
      <c r="AR824" s="27"/>
      <c r="AS824" s="27"/>
      <c r="AT824" s="27"/>
    </row>
    <row r="825" spans="44:46" ht="12.75">
      <c r="AR825" s="27"/>
      <c r="AS825" s="27"/>
      <c r="AT825" s="27"/>
    </row>
    <row r="826" spans="44:46" ht="12.75">
      <c r="AR826" s="27"/>
      <c r="AS826" s="27"/>
      <c r="AT826" s="27"/>
    </row>
    <row r="827" spans="44:46" ht="12.75">
      <c r="AR827" s="27"/>
      <c r="AS827" s="27"/>
      <c r="AT827" s="27"/>
    </row>
    <row r="828" spans="44:46" ht="12.75">
      <c r="AR828" s="27"/>
      <c r="AS828" s="27"/>
      <c r="AT828" s="27"/>
    </row>
    <row r="829" spans="44:46" ht="12.75">
      <c r="AR829" s="27"/>
      <c r="AS829" s="27"/>
      <c r="AT829" s="27"/>
    </row>
    <row r="830" spans="44:46" ht="12.75">
      <c r="AR830" s="27"/>
      <c r="AS830" s="27"/>
      <c r="AT830" s="27"/>
    </row>
    <row r="831" spans="44:46" ht="12.75">
      <c r="AR831" s="27"/>
      <c r="AS831" s="27"/>
      <c r="AT831" s="27"/>
    </row>
    <row r="832" spans="44:46" ht="12.75">
      <c r="AR832" s="27"/>
      <c r="AS832" s="27"/>
      <c r="AT832" s="27"/>
    </row>
    <row r="833" spans="44:46" ht="12.75">
      <c r="AR833" s="27"/>
      <c r="AS833" s="27"/>
      <c r="AT833" s="27"/>
    </row>
    <row r="834" spans="44:46" ht="12.75">
      <c r="AR834" s="27"/>
      <c r="AS834" s="27"/>
      <c r="AT834" s="27"/>
    </row>
    <row r="835" spans="44:46" ht="12.75">
      <c r="AR835" s="27"/>
      <c r="AS835" s="27"/>
      <c r="AT835" s="27"/>
    </row>
    <row r="836" spans="44:46" ht="12.75">
      <c r="AR836" s="27"/>
      <c r="AS836" s="27"/>
      <c r="AT836" s="27"/>
    </row>
    <row r="837" spans="44:46" ht="12.75">
      <c r="AR837" s="27"/>
      <c r="AS837" s="27"/>
      <c r="AT837" s="27"/>
    </row>
    <row r="838" spans="44:46" ht="12.75">
      <c r="AR838" s="27"/>
      <c r="AS838" s="27"/>
      <c r="AT838" s="27"/>
    </row>
    <row r="839" spans="44:46" ht="12.75">
      <c r="AR839" s="27"/>
      <c r="AS839" s="27"/>
      <c r="AT839" s="27"/>
    </row>
    <row r="840" spans="44:46" ht="12.75">
      <c r="AR840" s="27"/>
      <c r="AS840" s="27"/>
      <c r="AT840" s="27"/>
    </row>
    <row r="841" spans="44:46" ht="12.75">
      <c r="AR841" s="27"/>
      <c r="AS841" s="27"/>
      <c r="AT841" s="27"/>
    </row>
    <row r="842" spans="44:46" ht="12.75">
      <c r="AR842" s="27"/>
      <c r="AS842" s="27"/>
      <c r="AT842" s="27"/>
    </row>
    <row r="843" spans="44:46" ht="12.75">
      <c r="AR843" s="27"/>
      <c r="AS843" s="27"/>
      <c r="AT843" s="27"/>
    </row>
    <row r="844" spans="44:46" ht="12.75">
      <c r="AR844" s="27"/>
      <c r="AS844" s="27"/>
      <c r="AT844" s="27"/>
    </row>
    <row r="845" spans="44:46" ht="12.75">
      <c r="AR845" s="27"/>
      <c r="AS845" s="27"/>
      <c r="AT845" s="27"/>
    </row>
    <row r="846" spans="44:46" ht="12.75">
      <c r="AR846" s="27"/>
      <c r="AS846" s="27"/>
      <c r="AT846" s="27"/>
    </row>
    <row r="847" spans="44:46" ht="12.75">
      <c r="AR847" s="27"/>
      <c r="AS847" s="27"/>
      <c r="AT847" s="27"/>
    </row>
    <row r="848" spans="44:46" ht="12.75">
      <c r="AR848" s="27"/>
      <c r="AS848" s="27"/>
      <c r="AT848" s="27"/>
    </row>
    <row r="849" spans="44:46" ht="12.75">
      <c r="AR849" s="27"/>
      <c r="AS849" s="27"/>
      <c r="AT849" s="27"/>
    </row>
    <row r="850" spans="44:46" ht="12.75">
      <c r="AR850" s="27"/>
      <c r="AS850" s="27"/>
      <c r="AT850" s="27"/>
    </row>
    <row r="851" spans="44:46" ht="12.75">
      <c r="AR851" s="27"/>
      <c r="AS851" s="27"/>
      <c r="AT851" s="27"/>
    </row>
    <row r="852" spans="44:46" ht="12.75">
      <c r="AR852" s="27"/>
      <c r="AS852" s="27"/>
      <c r="AT852" s="27"/>
    </row>
    <row r="853" spans="44:46" ht="12.75">
      <c r="AR853" s="27"/>
      <c r="AS853" s="27"/>
      <c r="AT853" s="27"/>
    </row>
    <row r="854" spans="44:46" ht="12.75">
      <c r="AR854" s="27"/>
      <c r="AS854" s="27"/>
      <c r="AT854" s="27"/>
    </row>
    <row r="855" spans="44:46" ht="12.75">
      <c r="AR855" s="27"/>
      <c r="AS855" s="27"/>
      <c r="AT855" s="27"/>
    </row>
    <row r="856" spans="44:46" ht="12.75">
      <c r="AR856" s="27"/>
      <c r="AS856" s="27"/>
      <c r="AT856" s="27"/>
    </row>
    <row r="857" spans="44:46" ht="12.75">
      <c r="AR857" s="27"/>
      <c r="AS857" s="27"/>
      <c r="AT857" s="27"/>
    </row>
    <row r="858" spans="44:46" ht="12.75">
      <c r="AR858" s="27"/>
      <c r="AS858" s="27"/>
      <c r="AT858" s="27"/>
    </row>
    <row r="859" spans="44:46" ht="12.75">
      <c r="AR859" s="27"/>
      <c r="AS859" s="27"/>
      <c r="AT859" s="27"/>
    </row>
    <row r="860" spans="44:46" ht="12.75">
      <c r="AR860" s="27"/>
      <c r="AS860" s="27"/>
      <c r="AT860" s="27"/>
    </row>
    <row r="861" spans="44:46" ht="12.75">
      <c r="AR861" s="27"/>
      <c r="AS861" s="27"/>
      <c r="AT861" s="27"/>
    </row>
    <row r="862" spans="44:46" ht="12.75">
      <c r="AR862" s="27"/>
      <c r="AS862" s="27"/>
      <c r="AT862" s="27"/>
    </row>
    <row r="863" spans="44:46" ht="12.75">
      <c r="AR863" s="27"/>
      <c r="AS863" s="27"/>
      <c r="AT863" s="27"/>
    </row>
    <row r="864" spans="44:46" ht="12.75">
      <c r="AR864" s="27"/>
      <c r="AS864" s="27"/>
      <c r="AT864" s="27"/>
    </row>
    <row r="865" spans="44:46" ht="12.75">
      <c r="AR865" s="27"/>
      <c r="AS865" s="27"/>
      <c r="AT865" s="27"/>
    </row>
    <row r="866" spans="44:46" ht="12.75">
      <c r="AR866" s="27"/>
      <c r="AS866" s="27"/>
      <c r="AT866" s="27"/>
    </row>
    <row r="867" spans="44:46" ht="12.75">
      <c r="AR867" s="27"/>
      <c r="AS867" s="27"/>
      <c r="AT867" s="27"/>
    </row>
    <row r="868" spans="44:46" ht="12.75">
      <c r="AR868" s="27"/>
      <c r="AS868" s="27"/>
      <c r="AT868" s="27"/>
    </row>
    <row r="869" spans="44:46" ht="12.75">
      <c r="AR869" s="27"/>
      <c r="AS869" s="27"/>
      <c r="AT869" s="27"/>
    </row>
    <row r="870" spans="44:46" ht="12.75">
      <c r="AR870" s="27"/>
      <c r="AS870" s="27"/>
      <c r="AT870" s="27"/>
    </row>
    <row r="871" spans="44:46" ht="12.75">
      <c r="AR871" s="27"/>
      <c r="AS871" s="27"/>
      <c r="AT871" s="27"/>
    </row>
    <row r="872" spans="44:46" ht="12.75">
      <c r="AR872" s="27"/>
      <c r="AS872" s="27"/>
      <c r="AT872" s="27"/>
    </row>
    <row r="873" spans="44:46" ht="12.75">
      <c r="AR873" s="27"/>
      <c r="AS873" s="27"/>
      <c r="AT873" s="27"/>
    </row>
    <row r="874" spans="44:46" ht="12.75">
      <c r="AR874" s="27"/>
      <c r="AS874" s="27"/>
      <c r="AT874" s="27"/>
    </row>
    <row r="875" spans="44:46" ht="12.75">
      <c r="AR875" s="27"/>
      <c r="AS875" s="27"/>
      <c r="AT875" s="27"/>
    </row>
    <row r="876" spans="44:46" ht="12.75">
      <c r="AR876" s="27"/>
      <c r="AS876" s="27"/>
      <c r="AT876" s="27"/>
    </row>
    <row r="877" spans="44:46" ht="12.75">
      <c r="AR877" s="27"/>
      <c r="AS877" s="27"/>
      <c r="AT877" s="27"/>
    </row>
    <row r="878" spans="44:46" ht="12.75">
      <c r="AR878" s="27"/>
      <c r="AS878" s="27"/>
      <c r="AT878" s="27"/>
    </row>
    <row r="879" spans="44:46" ht="12.75">
      <c r="AR879" s="27"/>
      <c r="AS879" s="27"/>
      <c r="AT879" s="27"/>
    </row>
    <row r="880" spans="44:46" ht="12.75">
      <c r="AR880" s="27"/>
      <c r="AS880" s="27"/>
      <c r="AT880" s="27"/>
    </row>
    <row r="881" spans="44:46" ht="12.75">
      <c r="AR881" s="27"/>
      <c r="AS881" s="27"/>
      <c r="AT881" s="27"/>
    </row>
    <row r="882" spans="44:46" ht="12.75">
      <c r="AR882" s="27"/>
      <c r="AS882" s="27"/>
      <c r="AT882" s="27"/>
    </row>
    <row r="883" spans="44:46" ht="12.75">
      <c r="AR883" s="27"/>
      <c r="AS883" s="27"/>
      <c r="AT883" s="27"/>
    </row>
    <row r="884" spans="44:46" ht="12.75">
      <c r="AR884" s="27"/>
      <c r="AS884" s="27"/>
      <c r="AT884" s="27"/>
    </row>
    <row r="885" spans="44:46" ht="12.75">
      <c r="AR885" s="27"/>
      <c r="AS885" s="27"/>
      <c r="AT885" s="27"/>
    </row>
    <row r="886" spans="44:46" ht="12.75">
      <c r="AR886" s="27"/>
      <c r="AS886" s="27"/>
      <c r="AT886" s="27"/>
    </row>
    <row r="887" spans="44:46" ht="12.75">
      <c r="AR887" s="27"/>
      <c r="AS887" s="27"/>
      <c r="AT887" s="27"/>
    </row>
    <row r="888" spans="44:46" ht="12.75">
      <c r="AR888" s="27"/>
      <c r="AS888" s="27"/>
      <c r="AT888" s="27"/>
    </row>
    <row r="889" spans="44:46" ht="12.75">
      <c r="AR889" s="27"/>
      <c r="AS889" s="27"/>
      <c r="AT889" s="27"/>
    </row>
    <row r="890" spans="44:46" ht="12.75">
      <c r="AR890" s="27"/>
      <c r="AS890" s="27"/>
      <c r="AT890" s="27"/>
    </row>
    <row r="891" spans="44:46" ht="12.75">
      <c r="AR891" s="27"/>
      <c r="AS891" s="27"/>
      <c r="AT891" s="27"/>
    </row>
    <row r="892" spans="44:46" ht="12.75">
      <c r="AR892" s="27"/>
      <c r="AS892" s="27"/>
      <c r="AT892" s="27"/>
    </row>
    <row r="893" spans="44:46" ht="12.75">
      <c r="AR893" s="27"/>
      <c r="AS893" s="27"/>
      <c r="AT893" s="27"/>
    </row>
    <row r="894" spans="44:46" ht="12.75">
      <c r="AR894" s="27"/>
      <c r="AS894" s="27"/>
      <c r="AT894" s="27"/>
    </row>
    <row r="895" spans="44:46" ht="12.75">
      <c r="AR895" s="27"/>
      <c r="AS895" s="27"/>
      <c r="AT895" s="27"/>
    </row>
    <row r="896" spans="44:46" ht="12.75">
      <c r="AR896" s="27"/>
      <c r="AS896" s="27"/>
      <c r="AT896" s="27"/>
    </row>
    <row r="897" spans="44:46" ht="12.75">
      <c r="AR897" s="27"/>
      <c r="AS897" s="27"/>
      <c r="AT897" s="27"/>
    </row>
    <row r="898" spans="44:46" ht="12.75">
      <c r="AR898" s="27"/>
      <c r="AS898" s="27"/>
      <c r="AT898" s="27"/>
    </row>
    <row r="899" spans="44:46" ht="12.75">
      <c r="AR899" s="27"/>
      <c r="AS899" s="27"/>
      <c r="AT899" s="27"/>
    </row>
    <row r="900" spans="44:46" ht="12.75">
      <c r="AR900" s="27"/>
      <c r="AS900" s="27"/>
      <c r="AT900" s="27"/>
    </row>
    <row r="901" spans="44:46" ht="12.75">
      <c r="AR901" s="27"/>
      <c r="AS901" s="27"/>
      <c r="AT901" s="27"/>
    </row>
    <row r="902" spans="44:46" ht="12.75">
      <c r="AR902" s="27"/>
      <c r="AS902" s="27"/>
      <c r="AT902" s="27"/>
    </row>
    <row r="903" spans="44:46" ht="12.75">
      <c r="AR903" s="27"/>
      <c r="AS903" s="27"/>
      <c r="AT903" s="27"/>
    </row>
    <row r="904" spans="44:46" ht="12.75">
      <c r="AR904" s="27"/>
      <c r="AS904" s="27"/>
      <c r="AT904" s="27"/>
    </row>
    <row r="905" spans="44:46" ht="12.75">
      <c r="AR905" s="27"/>
      <c r="AS905" s="27"/>
      <c r="AT905" s="27"/>
    </row>
    <row r="906" spans="44:46" ht="12.75">
      <c r="AR906" s="27"/>
      <c r="AS906" s="27"/>
      <c r="AT906" s="27"/>
    </row>
    <row r="907" spans="44:46" ht="12.75">
      <c r="AR907" s="27"/>
      <c r="AS907" s="27"/>
      <c r="AT907" s="27"/>
    </row>
    <row r="908" spans="44:46" ht="12.75">
      <c r="AR908" s="27"/>
      <c r="AS908" s="27"/>
      <c r="AT908" s="27"/>
    </row>
    <row r="909" spans="44:46" ht="12.75">
      <c r="AR909" s="27"/>
      <c r="AS909" s="27"/>
      <c r="AT909" s="27"/>
    </row>
    <row r="910" spans="44:46" ht="12.75">
      <c r="AR910" s="27"/>
      <c r="AS910" s="27"/>
      <c r="AT910" s="27"/>
    </row>
    <row r="911" spans="44:46" ht="12.75">
      <c r="AR911" s="27"/>
      <c r="AS911" s="27"/>
      <c r="AT911" s="27"/>
    </row>
    <row r="912" spans="44:46" ht="12.75">
      <c r="AR912" s="27"/>
      <c r="AS912" s="27"/>
      <c r="AT912" s="27"/>
    </row>
    <row r="913" spans="44:46" ht="12.75">
      <c r="AR913" s="27"/>
      <c r="AS913" s="27"/>
      <c r="AT913" s="27"/>
    </row>
    <row r="914" spans="44:46" ht="12.75">
      <c r="AR914" s="27"/>
      <c r="AS914" s="27"/>
      <c r="AT914" s="27"/>
    </row>
    <row r="915" spans="44:46" ht="12.75">
      <c r="AR915" s="27"/>
      <c r="AS915" s="27"/>
      <c r="AT915" s="27"/>
    </row>
    <row r="916" spans="44:46" ht="12.75">
      <c r="AR916" s="27"/>
      <c r="AS916" s="27"/>
      <c r="AT916" s="27"/>
    </row>
    <row r="917" spans="44:46" ht="12.75">
      <c r="AR917" s="27"/>
      <c r="AS917" s="27"/>
      <c r="AT917" s="27"/>
    </row>
    <row r="918" spans="44:46" ht="12.75">
      <c r="AR918" s="27"/>
      <c r="AS918" s="27"/>
      <c r="AT918" s="27"/>
    </row>
    <row r="919" spans="44:46" ht="12.75">
      <c r="AR919" s="27"/>
      <c r="AS919" s="27"/>
      <c r="AT919" s="27"/>
    </row>
    <row r="920" spans="44:46" ht="12.75">
      <c r="AR920" s="27"/>
      <c r="AS920" s="27"/>
      <c r="AT920" s="27"/>
    </row>
    <row r="921" spans="44:46" ht="12.75">
      <c r="AR921" s="27"/>
      <c r="AS921" s="27"/>
      <c r="AT921" s="27"/>
    </row>
    <row r="922" spans="44:46" ht="12.75">
      <c r="AR922" s="27"/>
      <c r="AS922" s="27"/>
      <c r="AT922" s="27"/>
    </row>
    <row r="923" spans="44:46" ht="12.75">
      <c r="AR923" s="27"/>
      <c r="AS923" s="27"/>
      <c r="AT923" s="27"/>
    </row>
    <row r="924" spans="44:46" ht="12.75">
      <c r="AR924" s="27"/>
      <c r="AS924" s="27"/>
      <c r="AT924" s="27"/>
    </row>
    <row r="925" spans="44:46" ht="12.75">
      <c r="AR925" s="27"/>
      <c r="AS925" s="27"/>
      <c r="AT925" s="27"/>
    </row>
    <row r="926" spans="44:46" ht="12.75">
      <c r="AR926" s="27"/>
      <c r="AS926" s="27"/>
      <c r="AT926" s="27"/>
    </row>
    <row r="927" spans="44:46" ht="12.75">
      <c r="AR927" s="27"/>
      <c r="AS927" s="27"/>
      <c r="AT927" s="27"/>
    </row>
    <row r="928" spans="44:46" ht="12.75">
      <c r="AR928" s="27"/>
      <c r="AS928" s="27"/>
      <c r="AT928" s="27"/>
    </row>
    <row r="929" spans="44:46" ht="12.75">
      <c r="AR929" s="27"/>
      <c r="AS929" s="27"/>
      <c r="AT929" s="27"/>
    </row>
    <row r="930" spans="44:46" ht="12.75">
      <c r="AR930" s="27"/>
      <c r="AS930" s="27"/>
      <c r="AT930" s="27"/>
    </row>
    <row r="931" spans="44:46" ht="12.75">
      <c r="AR931" s="27"/>
      <c r="AS931" s="27"/>
      <c r="AT931" s="27"/>
    </row>
    <row r="932" spans="44:46" ht="12.75">
      <c r="AR932" s="27"/>
      <c r="AS932" s="27"/>
      <c r="AT932" s="27"/>
    </row>
    <row r="933" spans="44:46" ht="12.75">
      <c r="AR933" s="27"/>
      <c r="AS933" s="27"/>
      <c r="AT933" s="27"/>
    </row>
    <row r="934" spans="44:46" ht="12.75">
      <c r="AR934" s="27"/>
      <c r="AS934" s="27"/>
      <c r="AT934" s="27"/>
    </row>
    <row r="935" spans="44:46" ht="12.75">
      <c r="AR935" s="27"/>
      <c r="AS935" s="27"/>
      <c r="AT935" s="27"/>
    </row>
    <row r="936" spans="44:46" ht="12.75">
      <c r="AR936" s="27"/>
      <c r="AS936" s="27"/>
      <c r="AT936" s="27"/>
    </row>
    <row r="937" spans="44:46" ht="12.75">
      <c r="AR937" s="27"/>
      <c r="AS937" s="27"/>
      <c r="AT937" s="27"/>
    </row>
    <row r="938" spans="44:46" ht="12.75">
      <c r="AR938" s="27"/>
      <c r="AS938" s="27"/>
      <c r="AT938" s="27"/>
    </row>
    <row r="939" spans="44:46" ht="12.75">
      <c r="AR939" s="27"/>
      <c r="AS939" s="27"/>
      <c r="AT939" s="27"/>
    </row>
    <row r="940" spans="44:46" ht="12.75">
      <c r="AR940" s="27"/>
      <c r="AS940" s="27"/>
      <c r="AT940" s="27"/>
    </row>
    <row r="941" spans="44:46" ht="12.75">
      <c r="AR941" s="27"/>
      <c r="AS941" s="27"/>
      <c r="AT941" s="27"/>
    </row>
    <row r="942" spans="44:46" ht="12.75">
      <c r="AR942" s="27"/>
      <c r="AS942" s="27"/>
      <c r="AT942" s="27"/>
    </row>
    <row r="943" spans="44:46" ht="12.75">
      <c r="AR943" s="27"/>
      <c r="AS943" s="27"/>
      <c r="AT943" s="27"/>
    </row>
    <row r="944" spans="44:46" ht="12.75">
      <c r="AR944" s="27"/>
      <c r="AS944" s="27"/>
      <c r="AT944" s="27"/>
    </row>
    <row r="945" spans="44:46" ht="12.75">
      <c r="AR945" s="27"/>
      <c r="AS945" s="27"/>
      <c r="AT945" s="27"/>
    </row>
    <row r="946" spans="44:46" ht="12.75">
      <c r="AR946" s="27"/>
      <c r="AS946" s="27"/>
      <c r="AT946" s="27"/>
    </row>
    <row r="947" spans="44:46" ht="12.75">
      <c r="AR947" s="27"/>
      <c r="AS947" s="27"/>
      <c r="AT947" s="27"/>
    </row>
    <row r="948" spans="44:46" ht="12.75">
      <c r="AR948" s="27"/>
      <c r="AS948" s="27"/>
      <c r="AT948" s="27"/>
    </row>
    <row r="949" spans="44:46" ht="12.75">
      <c r="AR949" s="27"/>
      <c r="AS949" s="27"/>
      <c r="AT949" s="27"/>
    </row>
    <row r="950" spans="44:46" ht="12.75">
      <c r="AR950" s="27"/>
      <c r="AS950" s="27"/>
      <c r="AT950" s="27"/>
    </row>
    <row r="951" spans="44:46" ht="12.75">
      <c r="AR951" s="27"/>
      <c r="AS951" s="27"/>
      <c r="AT951" s="27"/>
    </row>
    <row r="952" spans="44:46" ht="12.75">
      <c r="AR952" s="27"/>
      <c r="AS952" s="27"/>
      <c r="AT952" s="27"/>
    </row>
    <row r="953" spans="44:46" ht="12.75">
      <c r="AR953" s="27"/>
      <c r="AS953" s="27"/>
      <c r="AT953" s="27"/>
    </row>
    <row r="954" spans="44:46" ht="12.75">
      <c r="AR954" s="27"/>
      <c r="AS954" s="27"/>
      <c r="AT954" s="27"/>
    </row>
    <row r="955" spans="44:46" ht="12.75">
      <c r="AR955" s="27"/>
      <c r="AS955" s="27"/>
      <c r="AT955" s="27"/>
    </row>
    <row r="956" spans="44:46" ht="12.75">
      <c r="AR956" s="27"/>
      <c r="AS956" s="27"/>
      <c r="AT956" s="27"/>
    </row>
    <row r="957" spans="44:46" ht="12.75">
      <c r="AR957" s="27"/>
      <c r="AS957" s="27"/>
      <c r="AT957" s="27"/>
    </row>
    <row r="958" spans="44:46" ht="12.75">
      <c r="AR958" s="27"/>
      <c r="AS958" s="27"/>
      <c r="AT958" s="27"/>
    </row>
    <row r="959" spans="44:46" ht="12.75">
      <c r="AR959" s="27"/>
      <c r="AS959" s="27"/>
      <c r="AT959" s="27"/>
    </row>
    <row r="960" spans="44:46" ht="12.75">
      <c r="AR960" s="27"/>
      <c r="AS960" s="27"/>
      <c r="AT960" s="27"/>
    </row>
    <row r="961" spans="44:46" ht="12.75">
      <c r="AR961" s="27"/>
      <c r="AS961" s="27"/>
      <c r="AT961" s="27"/>
    </row>
    <row r="962" spans="44:46" ht="12.75">
      <c r="AR962" s="27"/>
      <c r="AS962" s="27"/>
      <c r="AT962" s="27"/>
    </row>
    <row r="963" spans="44:46" ht="12.75">
      <c r="AR963" s="27"/>
      <c r="AS963" s="27"/>
      <c r="AT963" s="27"/>
    </row>
    <row r="964" spans="44:46" ht="12.75">
      <c r="AR964" s="27"/>
      <c r="AS964" s="27"/>
      <c r="AT964" s="27"/>
    </row>
    <row r="965" spans="44:46" ht="12.75">
      <c r="AR965" s="27"/>
      <c r="AS965" s="27"/>
      <c r="AT965" s="27"/>
    </row>
    <row r="966" spans="44:46" ht="12.75">
      <c r="AR966" s="27"/>
      <c r="AS966" s="27"/>
      <c r="AT966" s="27"/>
    </row>
    <row r="967" spans="44:46" ht="12.75">
      <c r="AR967" s="27"/>
      <c r="AS967" s="27"/>
      <c r="AT967" s="27"/>
    </row>
    <row r="968" spans="44:46" ht="12.75">
      <c r="AR968" s="27"/>
      <c r="AS968" s="27"/>
      <c r="AT968" s="27"/>
    </row>
    <row r="969" spans="44:46" ht="12.75">
      <c r="AR969" s="27"/>
      <c r="AS969" s="27"/>
      <c r="AT969" s="27"/>
    </row>
    <row r="970" spans="44:46" ht="12.75">
      <c r="AR970" s="27"/>
      <c r="AS970" s="27"/>
      <c r="AT970" s="27"/>
    </row>
    <row r="971" spans="44:46" ht="12.75">
      <c r="AR971" s="27"/>
      <c r="AS971" s="27"/>
      <c r="AT971" s="27"/>
    </row>
    <row r="972" spans="44:46" ht="12.75">
      <c r="AR972" s="27"/>
      <c r="AS972" s="27"/>
      <c r="AT972" s="27"/>
    </row>
    <row r="973" spans="44:46" ht="12.75">
      <c r="AR973" s="27"/>
      <c r="AS973" s="27"/>
      <c r="AT973" s="27"/>
    </row>
    <row r="974" spans="44:46" ht="12.75">
      <c r="AR974" s="27"/>
      <c r="AS974" s="27"/>
      <c r="AT974" s="27"/>
    </row>
    <row r="975" spans="44:46" ht="12.75">
      <c r="AR975" s="27"/>
      <c r="AS975" s="27"/>
      <c r="AT975" s="27"/>
    </row>
    <row r="976" spans="44:46" ht="12.75">
      <c r="AR976" s="27"/>
      <c r="AS976" s="27"/>
      <c r="AT976" s="27"/>
    </row>
    <row r="977" spans="44:46" ht="12.75">
      <c r="AR977" s="27"/>
      <c r="AS977" s="27"/>
      <c r="AT977" s="27"/>
    </row>
    <row r="978" spans="44:46" ht="12.75">
      <c r="AR978" s="27"/>
      <c r="AS978" s="27"/>
      <c r="AT978" s="27"/>
    </row>
    <row r="979" spans="44:46" ht="12.75">
      <c r="AR979" s="27"/>
      <c r="AS979" s="27"/>
      <c r="AT979" s="27"/>
    </row>
    <row r="980" spans="44:46" ht="12.75">
      <c r="AR980" s="27"/>
      <c r="AS980" s="27"/>
      <c r="AT980" s="27"/>
    </row>
    <row r="981" spans="44:46" ht="12.75">
      <c r="AR981" s="27"/>
      <c r="AS981" s="27"/>
      <c r="AT981" s="27"/>
    </row>
    <row r="982" spans="44:46" ht="12.75">
      <c r="AR982" s="27"/>
      <c r="AS982" s="27"/>
      <c r="AT982" s="27"/>
    </row>
    <row r="983" spans="44:46" ht="12.75">
      <c r="AR983" s="27"/>
      <c r="AS983" s="27"/>
      <c r="AT983" s="27"/>
    </row>
    <row r="984" spans="44:46" ht="12.75">
      <c r="AR984" s="27"/>
      <c r="AS984" s="27"/>
      <c r="AT984" s="27"/>
    </row>
    <row r="985" spans="44:46" ht="12.75">
      <c r="AR985" s="27"/>
      <c r="AS985" s="27"/>
      <c r="AT985" s="27"/>
    </row>
    <row r="986" spans="44:46" ht="12.75">
      <c r="AR986" s="27"/>
      <c r="AS986" s="27"/>
      <c r="AT986" s="27"/>
    </row>
    <row r="987" spans="44:46" ht="12.75">
      <c r="AR987" s="27"/>
      <c r="AS987" s="27"/>
      <c r="AT987" s="27"/>
    </row>
    <row r="988" spans="44:46" ht="12.75">
      <c r="AR988" s="27"/>
      <c r="AS988" s="27"/>
      <c r="AT988" s="27"/>
    </row>
    <row r="989" spans="44:46" ht="12.75">
      <c r="AR989" s="27"/>
      <c r="AS989" s="27"/>
      <c r="AT989" s="27"/>
    </row>
    <row r="990" spans="44:46" ht="12.75">
      <c r="AR990" s="27"/>
      <c r="AS990" s="27"/>
      <c r="AT990" s="27"/>
    </row>
    <row r="991" spans="44:46" ht="12.75">
      <c r="AR991" s="27"/>
      <c r="AS991" s="27"/>
      <c r="AT991" s="27"/>
    </row>
    <row r="992" spans="44:46" ht="12.75">
      <c r="AR992" s="27"/>
      <c r="AS992" s="27"/>
      <c r="AT992" s="27"/>
    </row>
    <row r="993" spans="44:46" ht="12.75">
      <c r="AR993" s="27"/>
      <c r="AS993" s="27"/>
      <c r="AT993" s="27"/>
    </row>
    <row r="994" spans="44:46" ht="12.75">
      <c r="AR994" s="27"/>
      <c r="AS994" s="27"/>
      <c r="AT994" s="27"/>
    </row>
    <row r="995" spans="44:46" ht="12.75">
      <c r="AR995" s="27"/>
      <c r="AS995" s="27"/>
      <c r="AT995" s="27"/>
    </row>
    <row r="996" spans="44:46" ht="12.75">
      <c r="AR996" s="27"/>
      <c r="AS996" s="27"/>
      <c r="AT996" s="27"/>
    </row>
    <row r="997" spans="44:46" ht="12.75">
      <c r="AR997" s="27"/>
      <c r="AS997" s="27"/>
      <c r="AT997" s="27"/>
    </row>
    <row r="998" spans="44:46" ht="12.75">
      <c r="AR998" s="27"/>
      <c r="AS998" s="27"/>
      <c r="AT998" s="27"/>
    </row>
    <row r="999" spans="44:46" ht="12.75">
      <c r="AR999" s="27"/>
      <c r="AS999" s="27"/>
      <c r="AT999" s="27"/>
    </row>
    <row r="1000" spans="44:46" ht="12.75">
      <c r="AR1000" s="27"/>
      <c r="AS1000" s="27"/>
      <c r="AT1000" s="27"/>
    </row>
    <row r="1001" spans="44:46" ht="12.75">
      <c r="AR1001" s="27"/>
      <c r="AS1001" s="27"/>
      <c r="AT1001" s="27"/>
    </row>
    <row r="1002" spans="44:46" ht="12.75">
      <c r="AR1002" s="27"/>
      <c r="AS1002" s="27"/>
      <c r="AT1002" s="27"/>
    </row>
    <row r="1003" spans="44:46" ht="12.75">
      <c r="AR1003" s="27"/>
      <c r="AS1003" s="27"/>
      <c r="AT1003" s="27"/>
    </row>
    <row r="1004" spans="44:46" ht="12.75">
      <c r="AR1004" s="27"/>
      <c r="AS1004" s="27"/>
      <c r="AT1004" s="27"/>
    </row>
    <row r="1005" spans="44:46" ht="12.75">
      <c r="AR1005" s="27"/>
      <c r="AS1005" s="27"/>
      <c r="AT1005" s="27"/>
    </row>
    <row r="1006" spans="44:46" ht="12.75">
      <c r="AR1006" s="27"/>
      <c r="AS1006" s="27"/>
      <c r="AT1006" s="27"/>
    </row>
    <row r="1007" spans="44:46" ht="12.75">
      <c r="AR1007" s="27"/>
      <c r="AS1007" s="27"/>
      <c r="AT1007" s="27"/>
    </row>
    <row r="1008" spans="44:46" ht="12.75">
      <c r="AR1008" s="27"/>
      <c r="AS1008" s="27"/>
      <c r="AT1008" s="27"/>
    </row>
    <row r="1009" spans="44:46" ht="12.75">
      <c r="AR1009" s="27"/>
      <c r="AS1009" s="27"/>
      <c r="AT1009" s="27"/>
    </row>
    <row r="1010" spans="44:46" ht="12.75">
      <c r="AR1010" s="27"/>
      <c r="AS1010" s="27"/>
      <c r="AT1010" s="27"/>
    </row>
    <row r="1011" spans="44:46" ht="12.75">
      <c r="AR1011" s="27"/>
      <c r="AS1011" s="27"/>
      <c r="AT1011" s="27"/>
    </row>
    <row r="1012" spans="44:46" ht="12.75">
      <c r="AR1012" s="27"/>
      <c r="AS1012" s="27"/>
      <c r="AT1012" s="27"/>
    </row>
    <row r="1013" spans="44:46" ht="12.75">
      <c r="AR1013" s="27"/>
      <c r="AS1013" s="27"/>
      <c r="AT1013" s="27"/>
    </row>
    <row r="1014" spans="44:46" ht="12.75">
      <c r="AR1014" s="27"/>
      <c r="AS1014" s="27"/>
      <c r="AT1014" s="27"/>
    </row>
    <row r="1015" spans="44:46" ht="12.75">
      <c r="AR1015" s="27"/>
      <c r="AS1015" s="27"/>
      <c r="AT1015" s="27"/>
    </row>
    <row r="1016" spans="44:46" ht="12.75">
      <c r="AR1016" s="27"/>
      <c r="AS1016" s="27"/>
      <c r="AT1016" s="27"/>
    </row>
    <row r="1017" spans="44:46" ht="12.75">
      <c r="AR1017" s="27"/>
      <c r="AS1017" s="27"/>
      <c r="AT1017" s="27"/>
    </row>
    <row r="1018" spans="44:46" ht="12.75">
      <c r="AR1018" s="27"/>
      <c r="AS1018" s="27"/>
      <c r="AT1018" s="27"/>
    </row>
    <row r="1019" spans="44:46" ht="12.75">
      <c r="AR1019" s="27"/>
      <c r="AS1019" s="27"/>
      <c r="AT1019" s="27"/>
    </row>
    <row r="1020" spans="44:46" ht="12.75">
      <c r="AR1020" s="27"/>
      <c r="AS1020" s="27"/>
      <c r="AT1020" s="27"/>
    </row>
    <row r="1021" spans="44:46" ht="12.75">
      <c r="AR1021" s="27"/>
      <c r="AS1021" s="27"/>
      <c r="AT1021" s="27"/>
    </row>
    <row r="1022" spans="44:46" ht="12.75">
      <c r="AR1022" s="27"/>
      <c r="AS1022" s="27"/>
      <c r="AT1022" s="27"/>
    </row>
    <row r="1023" spans="44:46" ht="12.75">
      <c r="AR1023" s="27"/>
      <c r="AS1023" s="27"/>
      <c r="AT1023" s="27"/>
    </row>
    <row r="1024" spans="44:46" ht="12.75">
      <c r="AR1024" s="27"/>
      <c r="AS1024" s="27"/>
      <c r="AT1024" s="27"/>
    </row>
    <row r="1025" spans="44:46" ht="12.75">
      <c r="AR1025" s="27"/>
      <c r="AS1025" s="27"/>
      <c r="AT1025" s="27"/>
    </row>
    <row r="1026" spans="44:46" ht="12.75">
      <c r="AR1026" s="27"/>
      <c r="AS1026" s="27"/>
      <c r="AT1026" s="27"/>
    </row>
    <row r="1027" spans="44:46" ht="12.75">
      <c r="AR1027" s="27"/>
      <c r="AS1027" s="27"/>
      <c r="AT1027" s="27"/>
    </row>
    <row r="1028" spans="44:46" ht="12.75">
      <c r="AR1028" s="27"/>
      <c r="AS1028" s="27"/>
      <c r="AT1028" s="27"/>
    </row>
    <row r="1029" spans="44:46" ht="12.75">
      <c r="AR1029" s="27"/>
      <c r="AS1029" s="27"/>
      <c r="AT1029" s="27"/>
    </row>
    <row r="1030" spans="44:46" ht="12.75">
      <c r="AR1030" s="27"/>
      <c r="AS1030" s="27"/>
      <c r="AT1030" s="27"/>
    </row>
    <row r="1031" spans="44:46" ht="12.75">
      <c r="AR1031" s="27"/>
      <c r="AS1031" s="27"/>
      <c r="AT1031" s="27"/>
    </row>
    <row r="1032" spans="44:46" ht="12.75">
      <c r="AR1032" s="27"/>
      <c r="AS1032" s="27"/>
      <c r="AT1032" s="27"/>
    </row>
    <row r="1033" spans="44:46" ht="12.75">
      <c r="AR1033" s="27"/>
      <c r="AS1033" s="27"/>
      <c r="AT1033" s="27"/>
    </row>
    <row r="1034" spans="44:46" ht="12.75">
      <c r="AR1034" s="27"/>
      <c r="AS1034" s="27"/>
      <c r="AT1034" s="27"/>
    </row>
    <row r="1035" spans="44:46" ht="12.75">
      <c r="AR1035" s="27"/>
      <c r="AS1035" s="27"/>
      <c r="AT1035" s="27"/>
    </row>
    <row r="1036" spans="44:46" ht="12.75">
      <c r="AR1036" s="27"/>
      <c r="AS1036" s="27"/>
      <c r="AT1036" s="27"/>
    </row>
    <row r="1037" spans="44:46" ht="12.75">
      <c r="AR1037" s="27"/>
      <c r="AS1037" s="27"/>
      <c r="AT1037" s="27"/>
    </row>
    <row r="1038" spans="44:46" ht="12.75">
      <c r="AR1038" s="27"/>
      <c r="AS1038" s="27"/>
      <c r="AT1038" s="27"/>
    </row>
    <row r="1039" spans="44:46" ht="12.75">
      <c r="AR1039" s="27"/>
      <c r="AS1039" s="27"/>
      <c r="AT1039" s="27"/>
    </row>
    <row r="1040" spans="44:46" ht="12.75">
      <c r="AR1040" s="27"/>
      <c r="AS1040" s="27"/>
      <c r="AT1040" s="27"/>
    </row>
    <row r="1041" spans="44:46" ht="12.75">
      <c r="AR1041" s="27"/>
      <c r="AS1041" s="27"/>
      <c r="AT1041" s="27"/>
    </row>
    <row r="1042" spans="44:46" ht="12.75">
      <c r="AR1042" s="27"/>
      <c r="AS1042" s="27"/>
      <c r="AT1042" s="27"/>
    </row>
    <row r="1043" spans="44:46" ht="12.75">
      <c r="AR1043" s="27"/>
      <c r="AS1043" s="27"/>
      <c r="AT1043" s="27"/>
    </row>
    <row r="1044" spans="44:46" ht="12.75">
      <c r="AR1044" s="27"/>
      <c r="AS1044" s="27"/>
      <c r="AT1044" s="27"/>
    </row>
    <row r="1045" spans="44:46" ht="12.75">
      <c r="AR1045" s="27"/>
      <c r="AS1045" s="27"/>
      <c r="AT1045" s="27"/>
    </row>
    <row r="1046" spans="44:46" ht="12.75">
      <c r="AR1046" s="27"/>
      <c r="AS1046" s="27"/>
      <c r="AT1046" s="27"/>
    </row>
    <row r="1047" spans="44:46" ht="12.75">
      <c r="AR1047" s="27"/>
      <c r="AS1047" s="27"/>
      <c r="AT1047" s="27"/>
    </row>
    <row r="1048" spans="44:46" ht="12.75">
      <c r="AR1048" s="27"/>
      <c r="AS1048" s="27"/>
      <c r="AT1048" s="27"/>
    </row>
    <row r="1049" spans="44:46" ht="12.75">
      <c r="AR1049" s="27"/>
      <c r="AS1049" s="27"/>
      <c r="AT1049" s="27"/>
    </row>
    <row r="1050" spans="44:46" ht="12.75">
      <c r="AR1050" s="27"/>
      <c r="AS1050" s="27"/>
      <c r="AT1050" s="27"/>
    </row>
    <row r="1051" spans="44:46" ht="12.75">
      <c r="AR1051" s="27"/>
      <c r="AS1051" s="27"/>
      <c r="AT1051" s="27"/>
    </row>
    <row r="1052" spans="44:46" ht="12.75">
      <c r="AR1052" s="27"/>
      <c r="AS1052" s="27"/>
      <c r="AT1052" s="27"/>
    </row>
    <row r="1053" spans="44:46" ht="12.75">
      <c r="AR1053" s="27"/>
      <c r="AS1053" s="27"/>
      <c r="AT1053" s="27"/>
    </row>
    <row r="1054" spans="44:46" ht="12.75">
      <c r="AR1054" s="27"/>
      <c r="AS1054" s="27"/>
      <c r="AT1054" s="27"/>
    </row>
    <row r="1055" spans="44:46" ht="12.75">
      <c r="AR1055" s="27"/>
      <c r="AS1055" s="27"/>
      <c r="AT1055" s="27"/>
    </row>
    <row r="1056" spans="44:46" ht="12.75">
      <c r="AR1056" s="27"/>
      <c r="AS1056" s="27"/>
      <c r="AT1056" s="27"/>
    </row>
    <row r="1057" spans="44:46" ht="12.75">
      <c r="AR1057" s="27"/>
      <c r="AS1057" s="27"/>
      <c r="AT1057" s="27"/>
    </row>
    <row r="1058" spans="44:46" ht="12.75">
      <c r="AR1058" s="27"/>
      <c r="AS1058" s="27"/>
      <c r="AT1058" s="27"/>
    </row>
    <row r="1059" spans="44:46" ht="12.75">
      <c r="AR1059" s="27"/>
      <c r="AS1059" s="27"/>
      <c r="AT1059" s="27"/>
    </row>
    <row r="1060" spans="44:46" ht="12.75">
      <c r="AR1060" s="27"/>
      <c r="AS1060" s="27"/>
      <c r="AT1060" s="27"/>
    </row>
    <row r="1061" spans="44:46" ht="12.75">
      <c r="AR1061" s="27"/>
      <c r="AS1061" s="27"/>
      <c r="AT1061" s="27"/>
    </row>
    <row r="1062" spans="44:46" ht="12.75">
      <c r="AR1062" s="27"/>
      <c r="AS1062" s="27"/>
      <c r="AT1062" s="27"/>
    </row>
    <row r="1063" spans="44:46" ht="12.75">
      <c r="AR1063" s="27"/>
      <c r="AS1063" s="27"/>
      <c r="AT1063" s="27"/>
    </row>
    <row r="1064" spans="44:46" ht="12.75">
      <c r="AR1064" s="27"/>
      <c r="AS1064" s="27"/>
      <c r="AT1064" s="27"/>
    </row>
    <row r="1065" spans="44:46" ht="12.75">
      <c r="AR1065" s="27"/>
      <c r="AS1065" s="27"/>
      <c r="AT1065" s="27"/>
    </row>
    <row r="1066" spans="44:46" ht="12.75">
      <c r="AR1066" s="27"/>
      <c r="AS1066" s="27"/>
      <c r="AT1066" s="27"/>
    </row>
    <row r="1067" spans="44:46" ht="12.75">
      <c r="AR1067" s="27"/>
      <c r="AS1067" s="27"/>
      <c r="AT1067" s="27"/>
    </row>
    <row r="1068" spans="44:46" ht="12.75">
      <c r="AR1068" s="27"/>
      <c r="AS1068" s="27"/>
      <c r="AT1068" s="27"/>
    </row>
    <row r="1069" spans="44:46" ht="12.75">
      <c r="AR1069" s="27"/>
      <c r="AS1069" s="27"/>
      <c r="AT1069" s="27"/>
    </row>
    <row r="1070" spans="44:46" ht="12.75">
      <c r="AR1070" s="27"/>
      <c r="AS1070" s="27"/>
      <c r="AT1070" s="27"/>
    </row>
    <row r="1071" spans="44:46" ht="12.75">
      <c r="AR1071" s="27"/>
      <c r="AS1071" s="27"/>
      <c r="AT1071" s="27"/>
    </row>
    <row r="1072" spans="44:46" ht="12.75">
      <c r="AR1072" s="27"/>
      <c r="AS1072" s="27"/>
      <c r="AT1072" s="27"/>
    </row>
    <row r="1073" spans="44:46" ht="12.75">
      <c r="AR1073" s="27"/>
      <c r="AS1073" s="27"/>
      <c r="AT1073" s="27"/>
    </row>
    <row r="1074" spans="44:46" ht="12.75">
      <c r="AR1074" s="27"/>
      <c r="AS1074" s="27"/>
      <c r="AT1074" s="27"/>
    </row>
    <row r="1075" spans="44:46" ht="12.75">
      <c r="AR1075" s="27"/>
      <c r="AS1075" s="27"/>
      <c r="AT1075" s="27"/>
    </row>
    <row r="1076" spans="44:46" ht="12.75">
      <c r="AR1076" s="27"/>
      <c r="AS1076" s="27"/>
      <c r="AT1076" s="27"/>
    </row>
    <row r="1077" spans="44:46" ht="12.75">
      <c r="AR1077" s="27"/>
      <c r="AS1077" s="27"/>
      <c r="AT1077" s="27"/>
    </row>
    <row r="1078" spans="44:46" ht="12.75">
      <c r="AR1078" s="27"/>
      <c r="AS1078" s="27"/>
      <c r="AT1078" s="27"/>
    </row>
    <row r="1079" spans="44:46" ht="12.75">
      <c r="AR1079" s="27"/>
      <c r="AS1079" s="27"/>
      <c r="AT1079" s="27"/>
    </row>
    <row r="1080" spans="44:46" ht="12.75">
      <c r="AR1080" s="27"/>
      <c r="AS1080" s="27"/>
      <c r="AT1080" s="27"/>
    </row>
    <row r="1081" spans="44:46" ht="12.75">
      <c r="AR1081" s="27"/>
      <c r="AS1081" s="27"/>
      <c r="AT1081" s="27"/>
    </row>
    <row r="1082" spans="44:46" ht="12.75">
      <c r="AR1082" s="27"/>
      <c r="AS1082" s="27"/>
      <c r="AT1082" s="27"/>
    </row>
    <row r="1083" spans="44:46" ht="12.75">
      <c r="AR1083" s="27"/>
      <c r="AS1083" s="27"/>
      <c r="AT1083" s="27"/>
    </row>
    <row r="1084" spans="44:46" ht="12.75">
      <c r="AR1084" s="27"/>
      <c r="AS1084" s="27"/>
      <c r="AT1084" s="27"/>
    </row>
    <row r="1085" spans="44:46" ht="12.75">
      <c r="AR1085" s="27"/>
      <c r="AS1085" s="27"/>
      <c r="AT1085" s="27"/>
    </row>
    <row r="1086" spans="44:46" ht="12.75">
      <c r="AR1086" s="27"/>
      <c r="AS1086" s="27"/>
      <c r="AT1086" s="27"/>
    </row>
    <row r="1087" spans="44:46" ht="12.75">
      <c r="AR1087" s="27"/>
      <c r="AS1087" s="27"/>
      <c r="AT1087" s="27"/>
    </row>
    <row r="1088" spans="44:46" ht="12.75">
      <c r="AR1088" s="27"/>
      <c r="AS1088" s="27"/>
      <c r="AT1088" s="27"/>
    </row>
    <row r="1089" spans="44:46" ht="12.75">
      <c r="AR1089" s="27"/>
      <c r="AS1089" s="27"/>
      <c r="AT1089" s="27"/>
    </row>
    <row r="1090" spans="44:46" ht="12.75">
      <c r="AR1090" s="27"/>
      <c r="AS1090" s="27"/>
      <c r="AT1090" s="27"/>
    </row>
    <row r="1091" spans="44:46" ht="12.75">
      <c r="AR1091" s="27"/>
      <c r="AS1091" s="27"/>
      <c r="AT1091" s="27"/>
    </row>
    <row r="1092" spans="44:46" ht="12.75">
      <c r="AR1092" s="27"/>
      <c r="AS1092" s="27"/>
      <c r="AT1092" s="27"/>
    </row>
    <row r="1093" spans="44:46" ht="12.75">
      <c r="AR1093" s="27"/>
      <c r="AS1093" s="27"/>
      <c r="AT1093" s="27"/>
    </row>
    <row r="1094" spans="44:46" ht="12.75">
      <c r="AR1094" s="27"/>
      <c r="AS1094" s="27"/>
      <c r="AT1094" s="27"/>
    </row>
    <row r="1095" spans="44:46" ht="12.75">
      <c r="AR1095" s="27"/>
      <c r="AS1095" s="27"/>
      <c r="AT1095" s="27"/>
    </row>
    <row r="1096" spans="44:46" ht="12.75">
      <c r="AR1096" s="27"/>
      <c r="AS1096" s="27"/>
      <c r="AT1096" s="27"/>
    </row>
    <row r="1097" spans="44:46" ht="12.75">
      <c r="AR1097" s="27"/>
      <c r="AS1097" s="27"/>
      <c r="AT1097" s="27"/>
    </row>
    <row r="1098" spans="44:46" ht="12.75">
      <c r="AR1098" s="27"/>
      <c r="AS1098" s="27"/>
      <c r="AT1098" s="27"/>
    </row>
    <row r="1099" spans="44:46" ht="12.75">
      <c r="AR1099" s="27"/>
      <c r="AS1099" s="27"/>
      <c r="AT1099" s="27"/>
    </row>
    <row r="1100" spans="44:46" ht="12.75">
      <c r="AR1100" s="27"/>
      <c r="AS1100" s="27"/>
      <c r="AT1100" s="27"/>
    </row>
    <row r="1101" spans="44:46" ht="12.75">
      <c r="AR1101" s="27"/>
      <c r="AS1101" s="27"/>
      <c r="AT1101" s="27"/>
    </row>
    <row r="1102" spans="44:46" ht="12.75">
      <c r="AR1102" s="27"/>
      <c r="AS1102" s="27"/>
      <c r="AT1102" s="27"/>
    </row>
    <row r="1103" spans="44:46" ht="12.75">
      <c r="AR1103" s="27"/>
      <c r="AS1103" s="27"/>
      <c r="AT1103" s="27"/>
    </row>
    <row r="1104" spans="44:46" ht="12.75">
      <c r="AR1104" s="27"/>
      <c r="AS1104" s="27"/>
      <c r="AT1104" s="27"/>
    </row>
    <row r="1105" spans="44:46" ht="12.75">
      <c r="AR1105" s="27"/>
      <c r="AS1105" s="27"/>
      <c r="AT1105" s="27"/>
    </row>
    <row r="1106" spans="44:46" ht="12.75">
      <c r="AR1106" s="27"/>
      <c r="AS1106" s="27"/>
      <c r="AT1106" s="27"/>
    </row>
    <row r="1107" spans="44:46" ht="12.75">
      <c r="AR1107" s="27"/>
      <c r="AS1107" s="27"/>
      <c r="AT1107" s="27"/>
    </row>
    <row r="1108" spans="44:46" ht="12.75">
      <c r="AR1108" s="27"/>
      <c r="AS1108" s="27"/>
      <c r="AT1108" s="27"/>
    </row>
    <row r="1109" spans="44:46" ht="12.75">
      <c r="AR1109" s="27"/>
      <c r="AS1109" s="27"/>
      <c r="AT1109" s="27"/>
    </row>
    <row r="1110" spans="44:46" ht="12.75">
      <c r="AR1110" s="27"/>
      <c r="AS1110" s="27"/>
      <c r="AT1110" s="27"/>
    </row>
    <row r="1111" spans="44:46" ht="12.75">
      <c r="AR1111" s="27"/>
      <c r="AS1111" s="27"/>
      <c r="AT1111" s="27"/>
    </row>
    <row r="1112" spans="44:46" ht="12.75">
      <c r="AR1112" s="27"/>
      <c r="AS1112" s="27"/>
      <c r="AT1112" s="27"/>
    </row>
    <row r="1113" spans="44:46" ht="12.75">
      <c r="AR1113" s="27"/>
      <c r="AS1113" s="27"/>
      <c r="AT1113" s="27"/>
    </row>
    <row r="1114" spans="44:46" ht="12.75">
      <c r="AR1114" s="27"/>
      <c r="AS1114" s="27"/>
      <c r="AT1114" s="27"/>
    </row>
    <row r="1115" spans="44:46" ht="12.75">
      <c r="AR1115" s="27"/>
      <c r="AS1115" s="27"/>
      <c r="AT1115" s="27"/>
    </row>
    <row r="1116" spans="44:46" ht="12.75">
      <c r="AR1116" s="27"/>
      <c r="AS1116" s="27"/>
      <c r="AT1116" s="27"/>
    </row>
    <row r="1117" spans="44:46" ht="12.75">
      <c r="AR1117" s="27"/>
      <c r="AS1117" s="27"/>
      <c r="AT1117" s="27"/>
    </row>
    <row r="1118" spans="44:46" ht="12.75">
      <c r="AR1118" s="27"/>
      <c r="AS1118" s="27"/>
      <c r="AT1118" s="27"/>
    </row>
    <row r="1119" spans="44:46" ht="12.75">
      <c r="AR1119" s="27"/>
      <c r="AS1119" s="27"/>
      <c r="AT1119" s="27"/>
    </row>
    <row r="1120" spans="44:46" ht="12.75">
      <c r="AR1120" s="27"/>
      <c r="AS1120" s="27"/>
      <c r="AT1120" s="27"/>
    </row>
    <row r="1121" spans="44:46" ht="12.75">
      <c r="AR1121" s="27"/>
      <c r="AS1121" s="27"/>
      <c r="AT1121" s="27"/>
    </row>
    <row r="1122" spans="44:46" ht="12.75">
      <c r="AR1122" s="27"/>
      <c r="AS1122" s="27"/>
      <c r="AT1122" s="27"/>
    </row>
    <row r="1123" spans="44:46" ht="12.75">
      <c r="AR1123" s="27"/>
      <c r="AS1123" s="27"/>
      <c r="AT1123" s="27"/>
    </row>
    <row r="1124" spans="44:46" ht="12.75">
      <c r="AR1124" s="27"/>
      <c r="AS1124" s="27"/>
      <c r="AT1124" s="27"/>
    </row>
    <row r="1125" spans="44:46" ht="12.75">
      <c r="AR1125" s="27"/>
      <c r="AS1125" s="27"/>
      <c r="AT1125" s="27"/>
    </row>
    <row r="1126" spans="44:46" ht="12.75">
      <c r="AR1126" s="27"/>
      <c r="AS1126" s="27"/>
      <c r="AT1126" s="27"/>
    </row>
    <row r="1127" spans="44:46" ht="12.75">
      <c r="AR1127" s="27"/>
      <c r="AS1127" s="27"/>
      <c r="AT1127" s="27"/>
    </row>
    <row r="1128" spans="44:46" ht="12.75">
      <c r="AR1128" s="27"/>
      <c r="AS1128" s="27"/>
      <c r="AT1128" s="27"/>
    </row>
    <row r="1129" spans="44:46" ht="12.75">
      <c r="AR1129" s="27"/>
      <c r="AS1129" s="27"/>
      <c r="AT1129" s="27"/>
    </row>
    <row r="1130" spans="44:46" ht="12.75">
      <c r="AR1130" s="27"/>
      <c r="AS1130" s="27"/>
      <c r="AT1130" s="27"/>
    </row>
    <row r="1131" spans="44:46" ht="12.75">
      <c r="AR1131" s="27"/>
      <c r="AS1131" s="27"/>
      <c r="AT1131" s="27"/>
    </row>
    <row r="1132" spans="44:46" ht="12.75">
      <c r="AR1132" s="27"/>
      <c r="AS1132" s="27"/>
      <c r="AT1132" s="27"/>
    </row>
    <row r="1133" spans="44:46" ht="12.75">
      <c r="AR1133" s="27"/>
      <c r="AS1133" s="27"/>
      <c r="AT1133" s="27"/>
    </row>
    <row r="1134" spans="44:46" ht="12.75">
      <c r="AR1134" s="27"/>
      <c r="AS1134" s="27"/>
      <c r="AT1134" s="27"/>
    </row>
    <row r="1135" spans="44:46" ht="12.75">
      <c r="AR1135" s="27"/>
      <c r="AS1135" s="27"/>
      <c r="AT1135" s="27"/>
    </row>
    <row r="1136" spans="44:46" ht="12.75">
      <c r="AR1136" s="27"/>
      <c r="AS1136" s="27"/>
      <c r="AT1136" s="27"/>
    </row>
    <row r="1137" spans="44:46" ht="12.75">
      <c r="AR1137" s="27"/>
      <c r="AS1137" s="27"/>
      <c r="AT1137" s="27"/>
    </row>
    <row r="1138" spans="44:46" ht="12.75">
      <c r="AR1138" s="27"/>
      <c r="AS1138" s="27"/>
      <c r="AT1138" s="27"/>
    </row>
    <row r="1139" spans="44:46" ht="12.75">
      <c r="AR1139" s="27"/>
      <c r="AS1139" s="27"/>
      <c r="AT1139" s="27"/>
    </row>
    <row r="1140" spans="44:46" ht="12.75">
      <c r="AR1140" s="27"/>
      <c r="AS1140" s="27"/>
      <c r="AT1140" s="27"/>
    </row>
    <row r="1141" spans="44:46" ht="12.75">
      <c r="AR1141" s="27"/>
      <c r="AS1141" s="27"/>
      <c r="AT1141" s="27"/>
    </row>
    <row r="1142" spans="44:46" ht="12.75">
      <c r="AR1142" s="27"/>
      <c r="AS1142" s="27"/>
      <c r="AT1142" s="27"/>
    </row>
    <row r="1143" spans="44:46" ht="12.75">
      <c r="AR1143" s="27"/>
      <c r="AS1143" s="27"/>
      <c r="AT1143" s="27"/>
    </row>
    <row r="1144" spans="44:46" ht="12.75">
      <c r="AR1144" s="27"/>
      <c r="AS1144" s="27"/>
      <c r="AT1144" s="27"/>
    </row>
    <row r="1145" spans="44:46" ht="12.75">
      <c r="AR1145" s="27"/>
      <c r="AS1145" s="27"/>
      <c r="AT1145" s="27"/>
    </row>
    <row r="1146" spans="44:46" ht="12.75">
      <c r="AR1146" s="27"/>
      <c r="AS1146" s="27"/>
      <c r="AT1146" s="27"/>
    </row>
    <row r="1147" spans="44:46" ht="12.75">
      <c r="AR1147" s="27"/>
      <c r="AS1147" s="27"/>
      <c r="AT1147" s="27"/>
    </row>
    <row r="1148" spans="44:46" ht="12.75">
      <c r="AR1148" s="27"/>
      <c r="AS1148" s="27"/>
      <c r="AT1148" s="27"/>
    </row>
    <row r="1149" spans="44:46" ht="12.75">
      <c r="AR1149" s="27"/>
      <c r="AS1149" s="27"/>
      <c r="AT1149" s="27"/>
    </row>
    <row r="1150" spans="44:46" ht="12.75">
      <c r="AR1150" s="27"/>
      <c r="AS1150" s="27"/>
      <c r="AT1150" s="27"/>
    </row>
    <row r="1151" spans="44:46" ht="12.75">
      <c r="AR1151" s="27"/>
      <c r="AS1151" s="27"/>
      <c r="AT1151" s="27"/>
    </row>
    <row r="1152" spans="44:46" ht="12.75">
      <c r="AR1152" s="27"/>
      <c r="AS1152" s="27"/>
      <c r="AT1152" s="27"/>
    </row>
    <row r="1153" spans="44:46" ht="12.75">
      <c r="AR1153" s="27"/>
      <c r="AS1153" s="27"/>
      <c r="AT1153" s="27"/>
    </row>
    <row r="1154" spans="44:46" ht="12.75">
      <c r="AR1154" s="27"/>
      <c r="AS1154" s="27"/>
      <c r="AT1154" s="27"/>
    </row>
    <row r="1155" spans="44:46" ht="12.75">
      <c r="AR1155" s="27"/>
      <c r="AS1155" s="27"/>
      <c r="AT1155" s="27"/>
    </row>
    <row r="1156" spans="44:46" ht="12.75">
      <c r="AR1156" s="27"/>
      <c r="AS1156" s="27"/>
      <c r="AT1156" s="27"/>
    </row>
    <row r="1157" spans="44:46" ht="12.75">
      <c r="AR1157" s="27"/>
      <c r="AS1157" s="27"/>
      <c r="AT1157" s="27"/>
    </row>
    <row r="1158" spans="44:46" ht="12.75">
      <c r="AR1158" s="27"/>
      <c r="AS1158" s="27"/>
      <c r="AT1158" s="27"/>
    </row>
    <row r="1159" spans="44:46" ht="12.75">
      <c r="AR1159" s="27"/>
      <c r="AS1159" s="27"/>
      <c r="AT1159" s="27"/>
    </row>
    <row r="1160" spans="44:46" ht="12.75">
      <c r="AR1160" s="27"/>
      <c r="AS1160" s="27"/>
      <c r="AT1160" s="27"/>
    </row>
    <row r="1161" spans="44:46" ht="12.75">
      <c r="AR1161" s="27"/>
      <c r="AS1161" s="27"/>
      <c r="AT1161" s="27"/>
    </row>
    <row r="1162" spans="44:46" ht="12.75">
      <c r="AR1162" s="27"/>
      <c r="AS1162" s="27"/>
      <c r="AT1162" s="27"/>
    </row>
    <row r="1163" spans="44:46" ht="12.75">
      <c r="AR1163" s="27"/>
      <c r="AS1163" s="27"/>
      <c r="AT1163" s="27"/>
    </row>
    <row r="1164" spans="44:46" ht="12.75">
      <c r="AR1164" s="27"/>
      <c r="AS1164" s="27"/>
      <c r="AT1164" s="27"/>
    </row>
    <row r="1165" spans="44:46" ht="12.75">
      <c r="AR1165" s="27"/>
      <c r="AS1165" s="27"/>
      <c r="AT1165" s="27"/>
    </row>
    <row r="1166" spans="44:46" ht="12.75">
      <c r="AR1166" s="27"/>
      <c r="AS1166" s="27"/>
      <c r="AT1166" s="27"/>
    </row>
    <row r="1167" spans="44:46" ht="12.75">
      <c r="AR1167" s="27"/>
      <c r="AS1167" s="27"/>
      <c r="AT1167" s="27"/>
    </row>
    <row r="1168" spans="44:46" ht="12.75">
      <c r="AR1168" s="27"/>
      <c r="AS1168" s="27"/>
      <c r="AT1168" s="27"/>
    </row>
    <row r="1169" spans="44:46" ht="12.75">
      <c r="AR1169" s="27"/>
      <c r="AS1169" s="27"/>
      <c r="AT1169" s="27"/>
    </row>
    <row r="1170" spans="44:46" ht="12.75">
      <c r="AR1170" s="27"/>
      <c r="AS1170" s="27"/>
      <c r="AT1170" s="27"/>
    </row>
    <row r="1171" spans="44:46" ht="12.75">
      <c r="AR1171" s="27"/>
      <c r="AS1171" s="27"/>
      <c r="AT1171" s="27"/>
    </row>
    <row r="1172" spans="44:46" ht="12.75">
      <c r="AR1172" s="27"/>
      <c r="AS1172" s="27"/>
      <c r="AT1172" s="27"/>
    </row>
    <row r="1173" spans="44:46" ht="12.75">
      <c r="AR1173" s="27"/>
      <c r="AS1173" s="27"/>
      <c r="AT1173" s="27"/>
    </row>
    <row r="1174" spans="44:46" ht="12.75">
      <c r="AR1174" s="27"/>
      <c r="AS1174" s="27"/>
      <c r="AT1174" s="27"/>
    </row>
    <row r="1175" spans="44:46" ht="12.75">
      <c r="AR1175" s="27"/>
      <c r="AS1175" s="27"/>
      <c r="AT1175" s="27"/>
    </row>
    <row r="1176" spans="44:46" ht="12.75">
      <c r="AR1176" s="27"/>
      <c r="AS1176" s="27"/>
      <c r="AT1176" s="27"/>
    </row>
    <row r="1177" spans="44:46" ht="12.75">
      <c r="AR1177" s="27"/>
      <c r="AS1177" s="27"/>
      <c r="AT1177" s="27"/>
    </row>
    <row r="1178" spans="44:46" ht="12.75">
      <c r="AR1178" s="27"/>
      <c r="AS1178" s="27"/>
      <c r="AT1178" s="27"/>
    </row>
    <row r="1179" spans="44:46" ht="12.75">
      <c r="AR1179" s="27"/>
      <c r="AS1179" s="27"/>
      <c r="AT1179" s="27"/>
    </row>
    <row r="1180" spans="44:46" ht="12.75">
      <c r="AR1180" s="27"/>
      <c r="AS1180" s="27"/>
      <c r="AT1180" s="27"/>
    </row>
    <row r="1181" spans="44:46" ht="12.75">
      <c r="AR1181" s="27"/>
      <c r="AS1181" s="27"/>
      <c r="AT1181" s="27"/>
    </row>
    <row r="1182" spans="44:46" ht="12.75">
      <c r="AR1182" s="27"/>
      <c r="AS1182" s="27"/>
      <c r="AT1182" s="27"/>
    </row>
    <row r="1183" spans="44:46" ht="12.75">
      <c r="AR1183" s="27"/>
      <c r="AS1183" s="27"/>
      <c r="AT1183" s="27"/>
    </row>
    <row r="1184" spans="44:46" ht="12.75">
      <c r="AR1184" s="27"/>
      <c r="AS1184" s="27"/>
      <c r="AT1184" s="27"/>
    </row>
    <row r="1185" spans="44:46" ht="12.75">
      <c r="AR1185" s="27"/>
      <c r="AS1185" s="27"/>
      <c r="AT1185" s="27"/>
    </row>
    <row r="1186" spans="44:46" ht="12.75">
      <c r="AR1186" s="27"/>
      <c r="AS1186" s="27"/>
      <c r="AT1186" s="27"/>
    </row>
    <row r="1187" spans="44:46" ht="12.75">
      <c r="AR1187" s="27"/>
      <c r="AS1187" s="27"/>
      <c r="AT1187" s="27"/>
    </row>
    <row r="1188" spans="44:46" ht="12.75">
      <c r="AR1188" s="27"/>
      <c r="AS1188" s="27"/>
      <c r="AT1188" s="27"/>
    </row>
    <row r="1189" spans="44:46" ht="12.75">
      <c r="AR1189" s="27"/>
      <c r="AS1189" s="27"/>
      <c r="AT1189" s="27"/>
    </row>
    <row r="1190" spans="44:46" ht="12.75">
      <c r="AR1190" s="27"/>
      <c r="AS1190" s="27"/>
      <c r="AT1190" s="27"/>
    </row>
    <row r="1191" spans="44:46" ht="12.75">
      <c r="AR1191" s="27"/>
      <c r="AS1191" s="27"/>
      <c r="AT1191" s="27"/>
    </row>
    <row r="1192" spans="44:46" ht="12.75">
      <c r="AR1192" s="27"/>
      <c r="AS1192" s="27"/>
      <c r="AT1192" s="27"/>
    </row>
    <row r="1193" spans="44:46" ht="12.75">
      <c r="AR1193" s="27"/>
      <c r="AS1193" s="27"/>
      <c r="AT1193" s="27"/>
    </row>
    <row r="1194" spans="44:46" ht="12.75">
      <c r="AR1194" s="27"/>
      <c r="AS1194" s="27"/>
      <c r="AT1194" s="27"/>
    </row>
    <row r="1195" spans="44:46" ht="12.75">
      <c r="AR1195" s="27"/>
      <c r="AS1195" s="27"/>
      <c r="AT1195" s="27"/>
    </row>
    <row r="1196" spans="44:46" ht="12.75">
      <c r="AR1196" s="27"/>
      <c r="AS1196" s="27"/>
      <c r="AT1196" s="27"/>
    </row>
    <row r="1197" spans="44:46" ht="12.75">
      <c r="AR1197" s="27"/>
      <c r="AS1197" s="27"/>
      <c r="AT1197" s="27"/>
    </row>
    <row r="1198" spans="44:46" ht="12.75">
      <c r="AR1198" s="27"/>
      <c r="AS1198" s="27"/>
      <c r="AT1198" s="27"/>
    </row>
    <row r="1199" spans="44:46" ht="12.75">
      <c r="AR1199" s="27"/>
      <c r="AS1199" s="27"/>
      <c r="AT1199" s="27"/>
    </row>
    <row r="1200" spans="44:46" ht="12.75">
      <c r="AR1200" s="27"/>
      <c r="AS1200" s="27"/>
      <c r="AT1200" s="27"/>
    </row>
    <row r="1201" spans="44:46" ht="12.75">
      <c r="AR1201" s="27"/>
      <c r="AS1201" s="27"/>
      <c r="AT1201" s="27"/>
    </row>
    <row r="1202" spans="44:46" ht="12.75">
      <c r="AR1202" s="27"/>
      <c r="AS1202" s="27"/>
      <c r="AT1202" s="27"/>
    </row>
    <row r="1203" spans="44:46" ht="12.75">
      <c r="AR1203" s="27"/>
      <c r="AS1203" s="27"/>
      <c r="AT1203" s="27"/>
    </row>
    <row r="1204" spans="44:46" ht="12.75">
      <c r="AR1204" s="27"/>
      <c r="AS1204" s="27"/>
      <c r="AT1204" s="27"/>
    </row>
    <row r="1205" spans="44:46" ht="12.75">
      <c r="AR1205" s="27"/>
      <c r="AS1205" s="27"/>
      <c r="AT1205" s="27"/>
    </row>
    <row r="1206" spans="44:46" ht="12.75">
      <c r="AR1206" s="27"/>
      <c r="AS1206" s="27"/>
      <c r="AT1206" s="27"/>
    </row>
    <row r="1207" spans="44:46" ht="12.75">
      <c r="AR1207" s="27"/>
      <c r="AS1207" s="27"/>
      <c r="AT1207" s="27"/>
    </row>
    <row r="1208" spans="44:46" ht="12.75">
      <c r="AR1208" s="27"/>
      <c r="AS1208" s="27"/>
      <c r="AT1208" s="27"/>
    </row>
    <row r="1209" spans="44:46" ht="12.75">
      <c r="AR1209" s="27"/>
      <c r="AS1209" s="27"/>
      <c r="AT1209" s="27"/>
    </row>
    <row r="1210" spans="44:46" ht="12.75">
      <c r="AR1210" s="27"/>
      <c r="AS1210" s="27"/>
      <c r="AT1210" s="27"/>
    </row>
    <row r="1211" spans="44:46" ht="12.75">
      <c r="AR1211" s="27"/>
      <c r="AS1211" s="27"/>
      <c r="AT1211" s="27"/>
    </row>
    <row r="1212" spans="44:46" ht="12.75">
      <c r="AR1212" s="27"/>
      <c r="AS1212" s="27"/>
      <c r="AT1212" s="27"/>
    </row>
    <row r="1213" spans="44:46" ht="12.75">
      <c r="AR1213" s="27"/>
      <c r="AS1213" s="27"/>
      <c r="AT1213" s="27"/>
    </row>
    <row r="1214" spans="44:46" ht="12.75">
      <c r="AR1214" s="27"/>
      <c r="AS1214" s="27"/>
      <c r="AT1214" s="27"/>
    </row>
    <row r="1215" spans="44:46" ht="12.75">
      <c r="AR1215" s="27"/>
      <c r="AS1215" s="27"/>
      <c r="AT1215" s="27"/>
    </row>
    <row r="1216" spans="44:46" ht="12.75">
      <c r="AR1216" s="27"/>
      <c r="AS1216" s="27"/>
      <c r="AT1216" s="27"/>
    </row>
    <row r="1217" spans="44:46" ht="12.75">
      <c r="AR1217" s="27"/>
      <c r="AS1217" s="27"/>
      <c r="AT1217" s="27"/>
    </row>
    <row r="1218" spans="44:46" ht="12.75">
      <c r="AR1218" s="27"/>
      <c r="AS1218" s="27"/>
      <c r="AT1218" s="27"/>
    </row>
    <row r="1219" spans="44:46" ht="12.75">
      <c r="AR1219" s="27"/>
      <c r="AS1219" s="27"/>
      <c r="AT1219" s="27"/>
    </row>
    <row r="1220" spans="44:46" ht="12.75">
      <c r="AR1220" s="27"/>
      <c r="AS1220" s="27"/>
      <c r="AT1220" s="27"/>
    </row>
    <row r="1221" spans="44:46" ht="12.75">
      <c r="AR1221" s="27"/>
      <c r="AS1221" s="27"/>
      <c r="AT1221" s="27"/>
    </row>
    <row r="1222" spans="44:46" ht="12.75">
      <c r="AR1222" s="27"/>
      <c r="AS1222" s="27"/>
      <c r="AT1222" s="27"/>
    </row>
    <row r="1223" spans="44:46" ht="12.75">
      <c r="AR1223" s="27"/>
      <c r="AS1223" s="27"/>
      <c r="AT1223" s="27"/>
    </row>
    <row r="1224" spans="44:46" ht="12.75">
      <c r="AR1224" s="27"/>
      <c r="AS1224" s="27"/>
      <c r="AT1224" s="27"/>
    </row>
    <row r="1225" spans="44:46" ht="12.75">
      <c r="AR1225" s="27"/>
      <c r="AS1225" s="27"/>
      <c r="AT1225" s="27"/>
    </row>
    <row r="1226" spans="44:46" ht="12.75">
      <c r="AR1226" s="27"/>
      <c r="AS1226" s="27"/>
      <c r="AT1226" s="27"/>
    </row>
    <row r="1227" spans="44:46" ht="12.75">
      <c r="AR1227" s="27"/>
      <c r="AS1227" s="27"/>
      <c r="AT1227" s="27"/>
    </row>
    <row r="1228" spans="44:46" ht="12.75">
      <c r="AR1228" s="27"/>
      <c r="AS1228" s="27"/>
      <c r="AT1228" s="27"/>
    </row>
    <row r="1229" spans="44:46" ht="12.75">
      <c r="AR1229" s="27"/>
      <c r="AS1229" s="27"/>
      <c r="AT1229" s="27"/>
    </row>
    <row r="1230" spans="44:46" ht="12.75">
      <c r="AR1230" s="27"/>
      <c r="AS1230" s="27"/>
      <c r="AT1230" s="27"/>
    </row>
    <row r="1231" spans="44:46" ht="12.75">
      <c r="AR1231" s="27"/>
      <c r="AS1231" s="27"/>
      <c r="AT1231" s="27"/>
    </row>
    <row r="1232" spans="44:46" ht="12.75">
      <c r="AR1232" s="27"/>
      <c r="AS1232" s="27"/>
      <c r="AT1232" s="27"/>
    </row>
    <row r="1233" spans="44:46" ht="12.75">
      <c r="AR1233" s="27"/>
      <c r="AS1233" s="27"/>
      <c r="AT1233" s="27"/>
    </row>
    <row r="1234" spans="44:46" ht="12.75">
      <c r="AR1234" s="27"/>
      <c r="AS1234" s="27"/>
      <c r="AT1234" s="27"/>
    </row>
    <row r="1235" spans="44:46" ht="12.75">
      <c r="AR1235" s="27"/>
      <c r="AS1235" s="27"/>
      <c r="AT1235" s="27"/>
    </row>
    <row r="1236" spans="44:46" ht="12.75">
      <c r="AR1236" s="27"/>
      <c r="AS1236" s="27"/>
      <c r="AT1236" s="27"/>
    </row>
    <row r="1237" spans="44:46" ht="12.75">
      <c r="AR1237" s="27"/>
      <c r="AS1237" s="27"/>
      <c r="AT1237" s="27"/>
    </row>
    <row r="1238" spans="44:46" ht="12.75">
      <c r="AR1238" s="27"/>
      <c r="AS1238" s="27"/>
      <c r="AT1238" s="27"/>
    </row>
    <row r="1239" spans="44:46" ht="12.75">
      <c r="AR1239" s="27"/>
      <c r="AS1239" s="27"/>
      <c r="AT1239" s="27"/>
    </row>
    <row r="1240" spans="44:46" ht="12.75">
      <c r="AR1240" s="27"/>
      <c r="AS1240" s="27"/>
      <c r="AT1240" s="27"/>
    </row>
    <row r="1241" spans="44:46" ht="12.75">
      <c r="AR1241" s="27"/>
      <c r="AS1241" s="27"/>
      <c r="AT1241" s="27"/>
    </row>
    <row r="1242" spans="44:46" ht="12.75">
      <c r="AR1242" s="27"/>
      <c r="AS1242" s="27"/>
      <c r="AT1242" s="27"/>
    </row>
    <row r="1243" spans="44:46" ht="12.75">
      <c r="AR1243" s="27"/>
      <c r="AS1243" s="27"/>
      <c r="AT1243" s="27"/>
    </row>
    <row r="1244" spans="44:46" ht="12.75">
      <c r="AR1244" s="27"/>
      <c r="AS1244" s="27"/>
      <c r="AT1244" s="27"/>
    </row>
    <row r="1245" spans="44:46" ht="12.75">
      <c r="AR1245" s="27"/>
      <c r="AS1245" s="27"/>
      <c r="AT1245" s="27"/>
    </row>
    <row r="1246" spans="44:46" ht="12.75">
      <c r="AR1246" s="27"/>
      <c r="AS1246" s="27"/>
      <c r="AT1246" s="27"/>
    </row>
    <row r="1247" spans="44:46" ht="12.75">
      <c r="AR1247" s="27"/>
      <c r="AS1247" s="27"/>
      <c r="AT1247" s="27"/>
    </row>
    <row r="1248" spans="44:46" ht="12.75">
      <c r="AR1248" s="27"/>
      <c r="AS1248" s="27"/>
      <c r="AT1248" s="27"/>
    </row>
    <row r="1249" spans="44:46" ht="12.75">
      <c r="AR1249" s="27"/>
      <c r="AS1249" s="27"/>
      <c r="AT1249" s="27"/>
    </row>
    <row r="1250" spans="44:46" ht="12.75">
      <c r="AR1250" s="27"/>
      <c r="AS1250" s="27"/>
      <c r="AT1250" s="27"/>
    </row>
    <row r="1251" spans="44:46" ht="12.75">
      <c r="AR1251" s="27"/>
      <c r="AS1251" s="27"/>
      <c r="AT1251" s="27"/>
    </row>
    <row r="1252" spans="44:46" ht="12.75">
      <c r="AR1252" s="27"/>
      <c r="AS1252" s="27"/>
      <c r="AT1252" s="27"/>
    </row>
    <row r="1253" spans="44:46" ht="12.75">
      <c r="AR1253" s="27"/>
      <c r="AS1253" s="27"/>
      <c r="AT1253" s="27"/>
    </row>
    <row r="1254" spans="44:46" ht="12.75">
      <c r="AR1254" s="27"/>
      <c r="AS1254" s="27"/>
      <c r="AT1254" s="27"/>
    </row>
    <row r="1255" spans="44:46" ht="12.75">
      <c r="AR1255" s="27"/>
      <c r="AS1255" s="27"/>
      <c r="AT1255" s="27"/>
    </row>
    <row r="1256" spans="44:46" ht="12.75">
      <c r="AR1256" s="27"/>
      <c r="AS1256" s="27"/>
      <c r="AT1256" s="27"/>
    </row>
    <row r="1257" spans="44:46" ht="12.75">
      <c r="AR1257" s="27"/>
      <c r="AS1257" s="27"/>
      <c r="AT1257" s="27"/>
    </row>
    <row r="1258" spans="44:46" ht="12.75">
      <c r="AR1258" s="27"/>
      <c r="AS1258" s="27"/>
      <c r="AT1258" s="27"/>
    </row>
    <row r="1259" spans="44:46" ht="12.75">
      <c r="AR1259" s="27"/>
      <c r="AS1259" s="27"/>
      <c r="AT1259" s="27"/>
    </row>
    <row r="1260" spans="44:46" ht="12.75">
      <c r="AR1260" s="27"/>
      <c r="AS1260" s="27"/>
      <c r="AT1260" s="27"/>
    </row>
    <row r="1261" spans="44:46" ht="12.75">
      <c r="AR1261" s="27"/>
      <c r="AS1261" s="27"/>
      <c r="AT1261" s="27"/>
    </row>
    <row r="1262" spans="44:46" ht="12.75">
      <c r="AR1262" s="27"/>
      <c r="AS1262" s="27"/>
      <c r="AT1262" s="27"/>
    </row>
    <row r="1263" spans="44:46" ht="12.75">
      <c r="AR1263" s="27"/>
      <c r="AS1263" s="27"/>
      <c r="AT1263" s="27"/>
    </row>
    <row r="1264" spans="44:46" ht="12.75">
      <c r="AR1264" s="27"/>
      <c r="AS1264" s="27"/>
      <c r="AT1264" s="27"/>
    </row>
    <row r="1265" spans="44:46" ht="12.75">
      <c r="AR1265" s="27"/>
      <c r="AS1265" s="27"/>
      <c r="AT1265" s="27"/>
    </row>
    <row r="1266" spans="44:46" ht="12.75">
      <c r="AR1266" s="27"/>
      <c r="AS1266" s="27"/>
      <c r="AT1266" s="27"/>
    </row>
    <row r="1267" spans="44:46" ht="12.75">
      <c r="AR1267" s="27"/>
      <c r="AS1267" s="27"/>
      <c r="AT1267" s="27"/>
    </row>
    <row r="1268" spans="44:46" ht="12.75">
      <c r="AR1268" s="27"/>
      <c r="AS1268" s="27"/>
      <c r="AT1268" s="27"/>
    </row>
    <row r="1269" spans="44:46" ht="12.75">
      <c r="AR1269" s="27"/>
      <c r="AS1269" s="27"/>
      <c r="AT1269" s="27"/>
    </row>
    <row r="1270" spans="44:46" ht="12.75">
      <c r="AR1270" s="27"/>
      <c r="AS1270" s="27"/>
      <c r="AT1270" s="27"/>
    </row>
    <row r="1271" spans="44:46" ht="12.75">
      <c r="AR1271" s="27"/>
      <c r="AS1271" s="27"/>
      <c r="AT1271" s="27"/>
    </row>
    <row r="1272" spans="44:46" ht="12.75">
      <c r="AR1272" s="27"/>
      <c r="AS1272" s="27"/>
      <c r="AT1272" s="27"/>
    </row>
    <row r="1273" spans="44:46" ht="12.75">
      <c r="AR1273" s="27"/>
      <c r="AS1273" s="27"/>
      <c r="AT1273" s="27"/>
    </row>
    <row r="1274" spans="44:46" ht="12.75">
      <c r="AR1274" s="27"/>
      <c r="AS1274" s="27"/>
      <c r="AT1274" s="27"/>
    </row>
    <row r="1275" spans="44:46" ht="12.75">
      <c r="AR1275" s="27"/>
      <c r="AS1275" s="27"/>
      <c r="AT1275" s="27"/>
    </row>
    <row r="1276" spans="44:46" ht="12.75">
      <c r="AR1276" s="27"/>
      <c r="AS1276" s="27"/>
      <c r="AT1276" s="27"/>
    </row>
    <row r="1277" spans="44:46" ht="12.75">
      <c r="AR1277" s="27"/>
      <c r="AS1277" s="27"/>
      <c r="AT1277" s="27"/>
    </row>
    <row r="1278" spans="44:46" ht="12.75">
      <c r="AR1278" s="27"/>
      <c r="AS1278" s="27"/>
      <c r="AT1278" s="27"/>
    </row>
    <row r="1279" spans="44:46" ht="12.75">
      <c r="AR1279" s="27"/>
      <c r="AS1279" s="27"/>
      <c r="AT1279" s="27"/>
    </row>
    <row r="1280" spans="44:46" ht="12.75">
      <c r="AR1280" s="27"/>
      <c r="AS1280" s="27"/>
      <c r="AT1280" s="27"/>
    </row>
    <row r="1281" spans="44:46" ht="12.75">
      <c r="AR1281" s="27"/>
      <c r="AS1281" s="27"/>
      <c r="AT1281" s="27"/>
    </row>
    <row r="1282" spans="44:46" ht="12.75">
      <c r="AR1282" s="27"/>
      <c r="AS1282" s="27"/>
      <c r="AT1282" s="27"/>
    </row>
    <row r="1283" spans="44:46" ht="12.75">
      <c r="AR1283" s="27"/>
      <c r="AS1283" s="27"/>
      <c r="AT1283" s="27"/>
    </row>
    <row r="1284" spans="44:46" ht="12.75">
      <c r="AR1284" s="27"/>
      <c r="AS1284" s="27"/>
      <c r="AT1284" s="27"/>
    </row>
    <row r="1285" spans="44:46" ht="12.75">
      <c r="AR1285" s="27"/>
      <c r="AS1285" s="27"/>
      <c r="AT1285" s="27"/>
    </row>
    <row r="1286" spans="44:46" ht="12.75">
      <c r="AR1286" s="27"/>
      <c r="AS1286" s="27"/>
      <c r="AT1286" s="27"/>
    </row>
    <row r="1287" spans="44:46" ht="12.75">
      <c r="AR1287" s="27"/>
      <c r="AS1287" s="27"/>
      <c r="AT1287" s="27"/>
    </row>
    <row r="1288" spans="44:46" ht="12.75">
      <c r="AR1288" s="27"/>
      <c r="AS1288" s="27"/>
      <c r="AT1288" s="27"/>
    </row>
    <row r="1289" spans="44:46" ht="12.75">
      <c r="AR1289" s="27"/>
      <c r="AS1289" s="27"/>
      <c r="AT1289" s="27"/>
    </row>
    <row r="1290" spans="44:46" ht="12.75">
      <c r="AR1290" s="27"/>
      <c r="AS1290" s="27"/>
      <c r="AT1290" s="27"/>
    </row>
    <row r="1291" spans="44:46" ht="12.75">
      <c r="AR1291" s="27"/>
      <c r="AS1291" s="27"/>
      <c r="AT1291" s="27"/>
    </row>
    <row r="1292" spans="44:46" ht="12.75">
      <c r="AR1292" s="27"/>
      <c r="AS1292" s="27"/>
      <c r="AT1292" s="27"/>
    </row>
    <row r="1293" spans="44:46" ht="12.75">
      <c r="AR1293" s="27"/>
      <c r="AS1293" s="27"/>
      <c r="AT1293" s="27"/>
    </row>
    <row r="1294" spans="44:46" ht="12.75">
      <c r="AR1294" s="27"/>
      <c r="AS1294" s="27"/>
      <c r="AT1294" s="27"/>
    </row>
    <row r="1295" spans="44:46" ht="12.75">
      <c r="AR1295" s="27"/>
      <c r="AS1295" s="27"/>
      <c r="AT1295" s="27"/>
    </row>
    <row r="1296" spans="44:46" ht="12.75">
      <c r="AR1296" s="27"/>
      <c r="AS1296" s="27"/>
      <c r="AT1296" s="27"/>
    </row>
    <row r="1297" spans="44:46" ht="12.75">
      <c r="AR1297" s="27"/>
      <c r="AS1297" s="27"/>
      <c r="AT1297" s="27"/>
    </row>
    <row r="1298" spans="44:46" ht="12.75">
      <c r="AR1298" s="27"/>
      <c r="AS1298" s="27"/>
      <c r="AT1298" s="27"/>
    </row>
    <row r="1299" spans="44:46" ht="12.75">
      <c r="AR1299" s="27"/>
      <c r="AS1299" s="27"/>
      <c r="AT1299" s="27"/>
    </row>
    <row r="1300" spans="44:46" ht="12.75">
      <c r="AR1300" s="27"/>
      <c r="AS1300" s="27"/>
      <c r="AT1300" s="27"/>
    </row>
    <row r="1301" spans="44:46" ht="12.75">
      <c r="AR1301" s="27"/>
      <c r="AS1301" s="27"/>
      <c r="AT1301" s="27"/>
    </row>
    <row r="1302" spans="44:46" ht="12.75">
      <c r="AR1302" s="27"/>
      <c r="AS1302" s="27"/>
      <c r="AT1302" s="27"/>
    </row>
    <row r="1303" spans="44:46" ht="12.75">
      <c r="AR1303" s="27"/>
      <c r="AS1303" s="27"/>
      <c r="AT1303" s="27"/>
    </row>
    <row r="1304" spans="44:46" ht="12.75">
      <c r="AR1304" s="27"/>
      <c r="AS1304" s="27"/>
      <c r="AT1304" s="27"/>
    </row>
    <row r="1305" spans="44:46" ht="12.75">
      <c r="AR1305" s="27"/>
      <c r="AS1305" s="27"/>
      <c r="AT1305" s="27"/>
    </row>
    <row r="1306" spans="44:46" ht="12.75">
      <c r="AR1306" s="27"/>
      <c r="AS1306" s="27"/>
      <c r="AT1306" s="27"/>
    </row>
    <row r="1307" spans="44:46" ht="12.75">
      <c r="AR1307" s="27"/>
      <c r="AS1307" s="27"/>
      <c r="AT1307" s="27"/>
    </row>
    <row r="1308" spans="44:46" ht="12.75">
      <c r="AR1308" s="27"/>
      <c r="AS1308" s="27"/>
      <c r="AT1308" s="27"/>
    </row>
    <row r="1309" spans="44:46" ht="12.75">
      <c r="AR1309" s="27"/>
      <c r="AS1309" s="27"/>
      <c r="AT1309" s="27"/>
    </row>
    <row r="1310" spans="44:46" ht="12.75">
      <c r="AR1310" s="27"/>
      <c r="AS1310" s="27"/>
      <c r="AT1310" s="27"/>
    </row>
    <row r="1311" spans="44:46" ht="12.75">
      <c r="AR1311" s="27"/>
      <c r="AS1311" s="27"/>
      <c r="AT1311" s="27"/>
    </row>
    <row r="1312" spans="44:46" ht="12.75">
      <c r="AR1312" s="27"/>
      <c r="AS1312" s="27"/>
      <c r="AT1312" s="27"/>
    </row>
    <row r="1313" spans="44:46" ht="12.75">
      <c r="AR1313" s="27"/>
      <c r="AS1313" s="27"/>
      <c r="AT1313" s="27"/>
    </row>
    <row r="1314" spans="44:46" ht="12.75">
      <c r="AR1314" s="27"/>
      <c r="AS1314" s="27"/>
      <c r="AT1314" s="27"/>
    </row>
    <row r="1315" spans="44:46" ht="12.75">
      <c r="AR1315" s="27"/>
      <c r="AS1315" s="27"/>
      <c r="AT1315" s="27"/>
    </row>
    <row r="1316" spans="44:46" ht="12.75">
      <c r="AR1316" s="27"/>
      <c r="AS1316" s="27"/>
      <c r="AT1316" s="27"/>
    </row>
    <row r="1317" spans="44:46" ht="12.75">
      <c r="AR1317" s="27"/>
      <c r="AS1317" s="27"/>
      <c r="AT1317" s="27"/>
    </row>
    <row r="1318" spans="44:46" ht="12.75">
      <c r="AR1318" s="27"/>
      <c r="AS1318" s="27"/>
      <c r="AT1318" s="27"/>
    </row>
    <row r="1319" spans="44:46" ht="12.75">
      <c r="AR1319" s="27"/>
      <c r="AS1319" s="27"/>
      <c r="AT1319" s="27"/>
    </row>
    <row r="1320" spans="44:46" ht="12.75">
      <c r="AR1320" s="27"/>
      <c r="AS1320" s="27"/>
      <c r="AT1320" s="27"/>
    </row>
    <row r="1321" spans="44:46" ht="12.75">
      <c r="AR1321" s="27"/>
      <c r="AS1321" s="27"/>
      <c r="AT1321" s="27"/>
    </row>
    <row r="1322" spans="44:46" ht="12.75">
      <c r="AR1322" s="27"/>
      <c r="AS1322" s="27"/>
      <c r="AT1322" s="27"/>
    </row>
    <row r="1323" spans="44:46" ht="12.75">
      <c r="AR1323" s="27"/>
      <c r="AS1323" s="27"/>
      <c r="AT1323" s="27"/>
    </row>
    <row r="1324" spans="44:46" ht="12.75">
      <c r="AR1324" s="27"/>
      <c r="AS1324" s="27"/>
      <c r="AT1324" s="27"/>
    </row>
    <row r="1325" spans="44:46" ht="12.75">
      <c r="AR1325" s="27"/>
      <c r="AS1325" s="27"/>
      <c r="AT1325" s="27"/>
    </row>
    <row r="1326" spans="44:46" ht="12.75">
      <c r="AR1326" s="27"/>
      <c r="AS1326" s="27"/>
      <c r="AT1326" s="27"/>
    </row>
    <row r="1327" spans="44:46" ht="12.75">
      <c r="AR1327" s="27"/>
      <c r="AS1327" s="27"/>
      <c r="AT1327" s="27"/>
    </row>
    <row r="1328" spans="44:46" ht="12.75">
      <c r="AR1328" s="27"/>
      <c r="AS1328" s="27"/>
      <c r="AT1328" s="27"/>
    </row>
    <row r="1329" spans="44:46" ht="12.75">
      <c r="AR1329" s="27"/>
      <c r="AS1329" s="27"/>
      <c r="AT1329" s="27"/>
    </row>
    <row r="1330" spans="44:46" ht="12.75">
      <c r="AR1330" s="27"/>
      <c r="AS1330" s="27"/>
      <c r="AT1330" s="27"/>
    </row>
    <row r="1331" spans="44:46" ht="12.75">
      <c r="AR1331" s="27"/>
      <c r="AS1331" s="27"/>
      <c r="AT1331" s="27"/>
    </row>
    <row r="1332" spans="44:46" ht="12.75">
      <c r="AR1332" s="27"/>
      <c r="AS1332" s="27"/>
      <c r="AT1332" s="27"/>
    </row>
    <row r="1333" spans="44:46" ht="12.75">
      <c r="AR1333" s="27"/>
      <c r="AS1333" s="27"/>
      <c r="AT1333" s="27"/>
    </row>
    <row r="1334" spans="44:46" ht="12.75">
      <c r="AR1334" s="27"/>
      <c r="AS1334" s="27"/>
      <c r="AT1334" s="27"/>
    </row>
    <row r="1335" spans="44:46" ht="12.75">
      <c r="AR1335" s="27"/>
      <c r="AS1335" s="27"/>
      <c r="AT1335" s="27"/>
    </row>
    <row r="1336" spans="44:46" ht="12.75">
      <c r="AR1336" s="27"/>
      <c r="AS1336" s="27"/>
      <c r="AT1336" s="27"/>
    </row>
    <row r="1337" spans="44:46" ht="12.75">
      <c r="AR1337" s="27"/>
      <c r="AS1337" s="27"/>
      <c r="AT1337" s="27"/>
    </row>
    <row r="1338" spans="44:46" ht="12.75">
      <c r="AR1338" s="27"/>
      <c r="AS1338" s="27"/>
      <c r="AT1338" s="27"/>
    </row>
    <row r="1339" spans="44:46" ht="12.75">
      <c r="AR1339" s="27"/>
      <c r="AS1339" s="27"/>
      <c r="AT1339" s="27"/>
    </row>
    <row r="1340" spans="44:46" ht="12.75">
      <c r="AR1340" s="27"/>
      <c r="AS1340" s="27"/>
      <c r="AT1340" s="27"/>
    </row>
    <row r="1341" spans="44:46" ht="12.75">
      <c r="AR1341" s="27"/>
      <c r="AS1341" s="27"/>
      <c r="AT1341" s="27"/>
    </row>
    <row r="1342" spans="44:46" ht="12.75">
      <c r="AR1342" s="27"/>
      <c r="AS1342" s="27"/>
      <c r="AT1342" s="27"/>
    </row>
    <row r="1343" spans="44:46" ht="12.75">
      <c r="AR1343" s="27"/>
      <c r="AS1343" s="27"/>
      <c r="AT1343" s="27"/>
    </row>
    <row r="1344" spans="44:46" ht="12.75">
      <c r="AR1344" s="27"/>
      <c r="AS1344" s="27"/>
      <c r="AT1344" s="27"/>
    </row>
    <row r="1345" spans="44:46" ht="12.75">
      <c r="AR1345" s="27"/>
      <c r="AS1345" s="27"/>
      <c r="AT1345" s="27"/>
    </row>
    <row r="1346" spans="44:46" ht="12.75">
      <c r="AR1346" s="27"/>
      <c r="AS1346" s="27"/>
      <c r="AT1346" s="27"/>
    </row>
    <row r="1347" spans="44:46" ht="12.75">
      <c r="AR1347" s="27"/>
      <c r="AS1347" s="27"/>
      <c r="AT1347" s="27"/>
    </row>
    <row r="1348" spans="44:46" ht="12.75">
      <c r="AR1348" s="27"/>
      <c r="AS1348" s="27"/>
      <c r="AT1348" s="27"/>
    </row>
    <row r="1349" spans="44:46" ht="12.75">
      <c r="AR1349" s="27"/>
      <c r="AS1349" s="27"/>
      <c r="AT1349" s="27"/>
    </row>
    <row r="1350" spans="44:46" ht="12.75">
      <c r="AR1350" s="27"/>
      <c r="AS1350" s="27"/>
      <c r="AT1350" s="27"/>
    </row>
    <row r="1351" spans="44:46" ht="12.75">
      <c r="AR1351" s="27"/>
      <c r="AS1351" s="27"/>
      <c r="AT1351" s="27"/>
    </row>
    <row r="1352" spans="44:46" ht="12.75">
      <c r="AR1352" s="27"/>
      <c r="AS1352" s="27"/>
      <c r="AT1352" s="27"/>
    </row>
    <row r="1353" spans="44:46" ht="12.75">
      <c r="AR1353" s="27"/>
      <c r="AS1353" s="27"/>
      <c r="AT1353" s="27"/>
    </row>
    <row r="1354" spans="44:46" ht="12.75">
      <c r="AR1354" s="27"/>
      <c r="AS1354" s="27"/>
      <c r="AT1354" s="27"/>
    </row>
    <row r="1355" spans="44:46" ht="12.75">
      <c r="AR1355" s="27"/>
      <c r="AS1355" s="27"/>
      <c r="AT1355" s="27"/>
    </row>
    <row r="1356" spans="44:46" ht="12.75">
      <c r="AR1356" s="27"/>
      <c r="AS1356" s="27"/>
      <c r="AT1356" s="27"/>
    </row>
    <row r="1357" spans="44:46" ht="12.75">
      <c r="AR1357" s="27"/>
      <c r="AS1357" s="27"/>
      <c r="AT1357" s="27"/>
    </row>
    <row r="1358" spans="44:46" ht="12.75">
      <c r="AR1358" s="27"/>
      <c r="AS1358" s="27"/>
      <c r="AT1358" s="27"/>
    </row>
    <row r="1359" spans="44:46" ht="12.75">
      <c r="AR1359" s="27"/>
      <c r="AS1359" s="27"/>
      <c r="AT1359" s="27"/>
    </row>
    <row r="1360" spans="44:46" ht="12.75">
      <c r="AR1360" s="27"/>
      <c r="AS1360" s="27"/>
      <c r="AT1360" s="27"/>
    </row>
    <row r="1361" spans="44:46" ht="12.75">
      <c r="AR1361" s="27"/>
      <c r="AS1361" s="27"/>
      <c r="AT1361" s="27"/>
    </row>
    <row r="1362" spans="44:46" ht="12.75">
      <c r="AR1362" s="27"/>
      <c r="AS1362" s="27"/>
      <c r="AT1362" s="27"/>
    </row>
    <row r="1363" spans="44:46" ht="12.75">
      <c r="AR1363" s="27"/>
      <c r="AS1363" s="27"/>
      <c r="AT1363" s="27"/>
    </row>
    <row r="1364" spans="44:46" ht="12.75">
      <c r="AR1364" s="27"/>
      <c r="AS1364" s="27"/>
      <c r="AT1364" s="27"/>
    </row>
    <row r="1365" spans="44:46" ht="12.75">
      <c r="AR1365" s="27"/>
      <c r="AS1365" s="27"/>
      <c r="AT1365" s="27"/>
    </row>
    <row r="1366" spans="44:46" ht="12.75">
      <c r="AR1366" s="27"/>
      <c r="AS1366" s="27"/>
      <c r="AT1366" s="27"/>
    </row>
    <row r="1367" spans="44:46" ht="12.75">
      <c r="AR1367" s="27"/>
      <c r="AS1367" s="27"/>
      <c r="AT1367" s="27"/>
    </row>
    <row r="1368" spans="44:46" ht="12.75">
      <c r="AR1368" s="27"/>
      <c r="AS1368" s="27"/>
      <c r="AT1368" s="27"/>
    </row>
    <row r="1369" spans="44:46" ht="12.75">
      <c r="AR1369" s="27"/>
      <c r="AS1369" s="27"/>
      <c r="AT1369" s="27"/>
    </row>
    <row r="1370" spans="44:46" ht="12.75">
      <c r="AR1370" s="27"/>
      <c r="AS1370" s="27"/>
      <c r="AT1370" s="27"/>
    </row>
    <row r="1371" spans="44:46" ht="12.75">
      <c r="AR1371" s="27"/>
      <c r="AS1371" s="27"/>
      <c r="AT1371" s="27"/>
    </row>
    <row r="1372" spans="44:46" ht="12.75">
      <c r="AR1372" s="27"/>
      <c r="AS1372" s="27"/>
      <c r="AT1372" s="27"/>
    </row>
    <row r="1373" spans="44:46" ht="12.75">
      <c r="AR1373" s="27"/>
      <c r="AS1373" s="27"/>
      <c r="AT1373" s="27"/>
    </row>
    <row r="1374" spans="44:46" ht="12.75">
      <c r="AR1374" s="27"/>
      <c r="AS1374" s="27"/>
      <c r="AT1374" s="27"/>
    </row>
    <row r="1375" spans="44:46" ht="12.75">
      <c r="AR1375" s="27"/>
      <c r="AS1375" s="27"/>
      <c r="AT1375" s="27"/>
    </row>
    <row r="1376" spans="44:46" ht="12.75">
      <c r="AR1376" s="27"/>
      <c r="AS1376" s="27"/>
      <c r="AT1376" s="27"/>
    </row>
    <row r="1377" spans="44:46" ht="12.75">
      <c r="AR1377" s="27"/>
      <c r="AS1377" s="27"/>
      <c r="AT1377" s="27"/>
    </row>
    <row r="1378" spans="44:46" ht="12.75">
      <c r="AR1378" s="27"/>
      <c r="AS1378" s="27"/>
      <c r="AT1378" s="27"/>
    </row>
    <row r="1379" spans="44:46" ht="12.75">
      <c r="AR1379" s="27"/>
      <c r="AS1379" s="27"/>
      <c r="AT1379" s="27"/>
    </row>
    <row r="1380" spans="44:46" ht="12.75">
      <c r="AR1380" s="27"/>
      <c r="AS1380" s="27"/>
      <c r="AT1380" s="27"/>
    </row>
    <row r="1381" spans="44:46" ht="12.75">
      <c r="AR1381" s="27"/>
      <c r="AS1381" s="27"/>
      <c r="AT1381" s="27"/>
    </row>
    <row r="1382" spans="44:46" ht="12.75">
      <c r="AR1382" s="27"/>
      <c r="AS1382" s="27"/>
      <c r="AT1382" s="27"/>
    </row>
    <row r="1383" spans="44:46" ht="12.75">
      <c r="AR1383" s="27"/>
      <c r="AS1383" s="27"/>
      <c r="AT1383" s="27"/>
    </row>
    <row r="1384" spans="44:46" ht="12.75">
      <c r="AR1384" s="27"/>
      <c r="AS1384" s="27"/>
      <c r="AT1384" s="27"/>
    </row>
    <row r="1385" spans="44:46" ht="12.75">
      <c r="AR1385" s="27"/>
      <c r="AS1385" s="27"/>
      <c r="AT1385" s="27"/>
    </row>
    <row r="1386" spans="44:46" ht="12.75">
      <c r="AR1386" s="27"/>
      <c r="AS1386" s="27"/>
      <c r="AT1386" s="27"/>
    </row>
    <row r="1387" spans="44:46" ht="12.75">
      <c r="AR1387" s="27"/>
      <c r="AS1387" s="27"/>
      <c r="AT1387" s="27"/>
    </row>
    <row r="1388" spans="44:46" ht="12.75">
      <c r="AR1388" s="27"/>
      <c r="AS1388" s="27"/>
      <c r="AT1388" s="27"/>
    </row>
    <row r="1389" spans="44:46" ht="12.75">
      <c r="AR1389" s="27"/>
      <c r="AS1389" s="27"/>
      <c r="AT1389" s="27"/>
    </row>
    <row r="1390" spans="44:46" ht="12.75">
      <c r="AR1390" s="27"/>
      <c r="AS1390" s="27"/>
      <c r="AT1390" s="27"/>
    </row>
    <row r="1391" spans="44:46" ht="12.75">
      <c r="AR1391" s="27"/>
      <c r="AS1391" s="27"/>
      <c r="AT1391" s="27"/>
    </row>
    <row r="1392" spans="44:46" ht="12.75">
      <c r="AR1392" s="27"/>
      <c r="AS1392" s="27"/>
      <c r="AT1392" s="27"/>
    </row>
    <row r="1393" spans="44:46" ht="12.75">
      <c r="AR1393" s="27"/>
      <c r="AS1393" s="27"/>
      <c r="AT1393" s="27"/>
    </row>
    <row r="1394" spans="44:46" ht="12.75">
      <c r="AR1394" s="27"/>
      <c r="AS1394" s="27"/>
      <c r="AT1394" s="27"/>
    </row>
    <row r="1395" spans="44:46" ht="12.75">
      <c r="AR1395" s="27"/>
      <c r="AS1395" s="27"/>
      <c r="AT1395" s="27"/>
    </row>
    <row r="1396" spans="44:46" ht="12.75">
      <c r="AR1396" s="27"/>
      <c r="AS1396" s="27"/>
      <c r="AT1396" s="27"/>
    </row>
    <row r="1397" spans="44:46" ht="12.75">
      <c r="AR1397" s="27"/>
      <c r="AS1397" s="27"/>
      <c r="AT1397" s="27"/>
    </row>
    <row r="1398" spans="44:46" ht="12.75">
      <c r="AR1398" s="27"/>
      <c r="AS1398" s="27"/>
      <c r="AT1398" s="27"/>
    </row>
    <row r="1399" spans="44:46" ht="12.75">
      <c r="AR1399" s="27"/>
      <c r="AS1399" s="27"/>
      <c r="AT1399" s="27"/>
    </row>
    <row r="1400" spans="44:46" ht="12.75">
      <c r="AR1400" s="27"/>
      <c r="AS1400" s="27"/>
      <c r="AT1400" s="27"/>
    </row>
    <row r="1401" spans="44:46" ht="12.75">
      <c r="AR1401" s="27"/>
      <c r="AS1401" s="27"/>
      <c r="AT1401" s="27"/>
    </row>
    <row r="1402" spans="44:46" ht="12.75">
      <c r="AR1402" s="27"/>
      <c r="AS1402" s="27"/>
      <c r="AT1402" s="27"/>
    </row>
    <row r="1403" spans="44:46" ht="12.75">
      <c r="AR1403" s="27"/>
      <c r="AS1403" s="27"/>
      <c r="AT1403" s="27"/>
    </row>
    <row r="1404" spans="44:46" ht="12.75">
      <c r="AR1404" s="27"/>
      <c r="AS1404" s="27"/>
      <c r="AT1404" s="27"/>
    </row>
    <row r="1405" spans="44:46" ht="12.75">
      <c r="AR1405" s="27"/>
      <c r="AS1405" s="27"/>
      <c r="AT1405" s="27"/>
    </row>
    <row r="1406" spans="44:46" ht="12.75">
      <c r="AR1406" s="27"/>
      <c r="AS1406" s="27"/>
      <c r="AT1406" s="27"/>
    </row>
    <row r="1407" spans="44:46" ht="12.75">
      <c r="AR1407" s="27"/>
      <c r="AS1407" s="27"/>
      <c r="AT1407" s="27"/>
    </row>
    <row r="1408" spans="44:46" ht="12.75">
      <c r="AR1408" s="27"/>
      <c r="AS1408" s="27"/>
      <c r="AT1408" s="27"/>
    </row>
    <row r="1409" spans="44:46" ht="12.75">
      <c r="AR1409" s="27"/>
      <c r="AS1409" s="27"/>
      <c r="AT1409" s="27"/>
    </row>
    <row r="1410" spans="44:46" ht="12.75">
      <c r="AR1410" s="27"/>
      <c r="AS1410" s="27"/>
      <c r="AT1410" s="27"/>
    </row>
    <row r="1411" spans="44:46" ht="12.75">
      <c r="AR1411" s="27"/>
      <c r="AS1411" s="27"/>
      <c r="AT1411" s="27"/>
    </row>
    <row r="1412" spans="44:46" ht="12.75">
      <c r="AR1412" s="27"/>
      <c r="AS1412" s="27"/>
      <c r="AT1412" s="27"/>
    </row>
    <row r="1413" spans="44:46" ht="12.75">
      <c r="AR1413" s="27"/>
      <c r="AS1413" s="27"/>
      <c r="AT1413" s="27"/>
    </row>
    <row r="1414" spans="44:46" ht="12.75">
      <c r="AR1414" s="27"/>
      <c r="AS1414" s="27"/>
      <c r="AT1414" s="27"/>
    </row>
    <row r="1415" spans="44:46" ht="12.75">
      <c r="AR1415" s="27"/>
      <c r="AS1415" s="27"/>
      <c r="AT1415" s="27"/>
    </row>
    <row r="1416" spans="44:46" ht="12.75">
      <c r="AR1416" s="27"/>
      <c r="AS1416" s="27"/>
      <c r="AT1416" s="27"/>
    </row>
    <row r="1417" spans="44:46" ht="12.75">
      <c r="AR1417" s="27"/>
      <c r="AS1417" s="27"/>
      <c r="AT1417" s="27"/>
    </row>
    <row r="1418" spans="44:46" ht="12.75">
      <c r="AR1418" s="27"/>
      <c r="AS1418" s="27"/>
      <c r="AT1418" s="27"/>
    </row>
    <row r="1419" spans="44:46" ht="12.75">
      <c r="AR1419" s="27"/>
      <c r="AS1419" s="27"/>
      <c r="AT1419" s="27"/>
    </row>
    <row r="1420" spans="44:46" ht="12.75">
      <c r="AR1420" s="27"/>
      <c r="AS1420" s="27"/>
      <c r="AT1420" s="27"/>
    </row>
    <row r="1421" spans="44:46" ht="12.75">
      <c r="AR1421" s="27"/>
      <c r="AS1421" s="27"/>
      <c r="AT1421" s="27"/>
    </row>
    <row r="1422" spans="44:46" ht="12.75">
      <c r="AR1422" s="27"/>
      <c r="AS1422" s="27"/>
      <c r="AT1422" s="27"/>
    </row>
    <row r="1423" spans="44:46" ht="12.75">
      <c r="AR1423" s="27"/>
      <c r="AS1423" s="27"/>
      <c r="AT1423" s="27"/>
    </row>
    <row r="1424" spans="44:46" ht="12.75">
      <c r="AR1424" s="27"/>
      <c r="AS1424" s="27"/>
      <c r="AT1424" s="27"/>
    </row>
    <row r="1425" spans="44:46" ht="12.75">
      <c r="AR1425" s="27"/>
      <c r="AS1425" s="27"/>
      <c r="AT1425" s="27"/>
    </row>
    <row r="1426" spans="44:46" ht="12.75">
      <c r="AR1426" s="27"/>
      <c r="AS1426" s="27"/>
      <c r="AT1426" s="27"/>
    </row>
    <row r="1427" spans="44:46" ht="12.75">
      <c r="AR1427" s="27"/>
      <c r="AS1427" s="27"/>
      <c r="AT1427" s="27"/>
    </row>
    <row r="1428" spans="44:46" ht="12.75">
      <c r="AR1428" s="27"/>
      <c r="AS1428" s="27"/>
      <c r="AT1428" s="27"/>
    </row>
    <row r="1429" spans="44:46" ht="12.75">
      <c r="AR1429" s="27"/>
      <c r="AS1429" s="27"/>
      <c r="AT1429" s="27"/>
    </row>
    <row r="1430" spans="44:46" ht="12.75">
      <c r="AR1430" s="27"/>
      <c r="AS1430" s="27"/>
      <c r="AT1430" s="27"/>
    </row>
    <row r="1431" spans="44:46" ht="12.75">
      <c r="AR1431" s="27"/>
      <c r="AS1431" s="27"/>
      <c r="AT1431" s="27"/>
    </row>
    <row r="1432" spans="44:46" ht="12.75">
      <c r="AR1432" s="27"/>
      <c r="AS1432" s="27"/>
      <c r="AT1432" s="27"/>
    </row>
    <row r="1433" spans="44:46" ht="12.75">
      <c r="AR1433" s="27"/>
      <c r="AS1433" s="27"/>
      <c r="AT1433" s="27"/>
    </row>
    <row r="1434" spans="44:46" ht="12.75">
      <c r="AR1434" s="27"/>
      <c r="AS1434" s="27"/>
      <c r="AT1434" s="27"/>
    </row>
    <row r="1435" spans="44:46" ht="12.75">
      <c r="AR1435" s="27"/>
      <c r="AS1435" s="27"/>
      <c r="AT1435" s="27"/>
    </row>
    <row r="1436" spans="44:46" ht="12.75">
      <c r="AR1436" s="27"/>
      <c r="AS1436" s="27"/>
      <c r="AT1436" s="27"/>
    </row>
    <row r="1437" spans="44:46" ht="12.75">
      <c r="AR1437" s="27"/>
      <c r="AS1437" s="27"/>
      <c r="AT1437" s="27"/>
    </row>
    <row r="1438" spans="44:46" ht="12.75">
      <c r="AR1438" s="27"/>
      <c r="AS1438" s="27"/>
      <c r="AT1438" s="27"/>
    </row>
    <row r="1439" spans="44:46" ht="12.75">
      <c r="AR1439" s="27"/>
      <c r="AS1439" s="27"/>
      <c r="AT1439" s="27"/>
    </row>
    <row r="1440" spans="44:46" ht="12.75">
      <c r="AR1440" s="27"/>
      <c r="AS1440" s="27"/>
      <c r="AT1440" s="27"/>
    </row>
    <row r="1441" spans="44:46" ht="12.75">
      <c r="AR1441" s="27"/>
      <c r="AS1441" s="27"/>
      <c r="AT1441" s="27"/>
    </row>
    <row r="1442" spans="44:46" ht="12.75">
      <c r="AR1442" s="27"/>
      <c r="AS1442" s="27"/>
      <c r="AT1442" s="27"/>
    </row>
    <row r="1443" spans="44:46" ht="12.75">
      <c r="AR1443" s="27"/>
      <c r="AS1443" s="27"/>
      <c r="AT1443" s="27"/>
    </row>
    <row r="1444" spans="44:46" ht="12.75">
      <c r="AR1444" s="27"/>
      <c r="AS1444" s="27"/>
      <c r="AT1444" s="27"/>
    </row>
    <row r="1445" spans="44:46" ht="12.75">
      <c r="AR1445" s="27"/>
      <c r="AS1445" s="27"/>
      <c r="AT1445" s="27"/>
    </row>
    <row r="1446" spans="44:46" ht="12.75">
      <c r="AR1446" s="27"/>
      <c r="AS1446" s="27"/>
      <c r="AT1446" s="27"/>
    </row>
    <row r="1447" spans="44:46" ht="12.75">
      <c r="AR1447" s="27"/>
      <c r="AS1447" s="27"/>
      <c r="AT1447" s="27"/>
    </row>
    <row r="1448" spans="44:46" ht="12.75">
      <c r="AR1448" s="27"/>
      <c r="AS1448" s="27"/>
      <c r="AT1448" s="27"/>
    </row>
    <row r="1449" spans="44:46" ht="12.75">
      <c r="AR1449" s="27"/>
      <c r="AS1449" s="27"/>
      <c r="AT1449" s="27"/>
    </row>
    <row r="1450" spans="44:46" ht="12.75">
      <c r="AR1450" s="27"/>
      <c r="AS1450" s="27"/>
      <c r="AT1450" s="27"/>
    </row>
    <row r="1451" spans="44:46" ht="12.75">
      <c r="AR1451" s="27"/>
      <c r="AS1451" s="27"/>
      <c r="AT1451" s="27"/>
    </row>
    <row r="1452" spans="44:46" ht="12.75">
      <c r="AR1452" s="27"/>
      <c r="AS1452" s="27"/>
      <c r="AT1452" s="27"/>
    </row>
    <row r="1453" spans="44:46" ht="12.75">
      <c r="AR1453" s="27"/>
      <c r="AS1453" s="27"/>
      <c r="AT1453" s="27"/>
    </row>
    <row r="1454" spans="44:46" ht="12.75">
      <c r="AR1454" s="27"/>
      <c r="AS1454" s="27"/>
      <c r="AT1454" s="27"/>
    </row>
    <row r="1455" spans="44:46" ht="12.75">
      <c r="AR1455" s="27"/>
      <c r="AS1455" s="27"/>
      <c r="AT1455" s="27"/>
    </row>
    <row r="1456" spans="44:46" ht="12.75">
      <c r="AR1456" s="27"/>
      <c r="AS1456" s="27"/>
      <c r="AT1456" s="27"/>
    </row>
    <row r="1457" spans="44:46" ht="12.75">
      <c r="AR1457" s="27"/>
      <c r="AS1457" s="27"/>
      <c r="AT1457" s="27"/>
    </row>
    <row r="1458" spans="44:46" ht="12.75">
      <c r="AR1458" s="27"/>
      <c r="AS1458" s="27"/>
      <c r="AT1458" s="27"/>
    </row>
    <row r="1459" spans="44:46" ht="12.75">
      <c r="AR1459" s="27"/>
      <c r="AS1459" s="27"/>
      <c r="AT1459" s="27"/>
    </row>
    <row r="1460" spans="44:46" ht="12.75">
      <c r="AR1460" s="27"/>
      <c r="AS1460" s="27"/>
      <c r="AT1460" s="27"/>
    </row>
    <row r="1461" spans="44:46" ht="12.75">
      <c r="AR1461" s="27"/>
      <c r="AS1461" s="27"/>
      <c r="AT1461" s="27"/>
    </row>
    <row r="1462" spans="44:46" ht="12.75">
      <c r="AR1462" s="27"/>
      <c r="AS1462" s="27"/>
      <c r="AT1462" s="27"/>
    </row>
    <row r="1463" spans="44:46" ht="12.75">
      <c r="AR1463" s="27"/>
      <c r="AS1463" s="27"/>
      <c r="AT1463" s="27"/>
    </row>
    <row r="1464" spans="44:46" ht="12.75">
      <c r="AR1464" s="27"/>
      <c r="AS1464" s="27"/>
      <c r="AT1464" s="27"/>
    </row>
    <row r="1465" spans="44:46" ht="12.75">
      <c r="AR1465" s="27"/>
      <c r="AS1465" s="27"/>
      <c r="AT1465" s="27"/>
    </row>
    <row r="1466" spans="44:46" ht="12.75">
      <c r="AR1466" s="27"/>
      <c r="AS1466" s="27"/>
      <c r="AT1466" s="27"/>
    </row>
    <row r="1467" spans="44:46" ht="12.75">
      <c r="AR1467" s="27"/>
      <c r="AS1467" s="27"/>
      <c r="AT1467" s="27"/>
    </row>
    <row r="1468" spans="44:46" ht="12.75">
      <c r="AR1468" s="27"/>
      <c r="AS1468" s="27"/>
      <c r="AT1468" s="27"/>
    </row>
    <row r="1469" spans="44:46" ht="12.75">
      <c r="AR1469" s="27"/>
      <c r="AS1469" s="27"/>
      <c r="AT1469" s="27"/>
    </row>
    <row r="1470" spans="44:46" ht="12.75">
      <c r="AR1470" s="27"/>
      <c r="AS1470" s="27"/>
      <c r="AT1470" s="27"/>
    </row>
    <row r="1471" spans="44:46" ht="12.75">
      <c r="AR1471" s="27"/>
      <c r="AS1471" s="27"/>
      <c r="AT1471" s="27"/>
    </row>
    <row r="1472" spans="44:46" ht="12.75">
      <c r="AR1472" s="27"/>
      <c r="AS1472" s="27"/>
      <c r="AT1472" s="27"/>
    </row>
    <row r="1473" spans="44:46" ht="12.75">
      <c r="AR1473" s="27"/>
      <c r="AS1473" s="27"/>
      <c r="AT1473" s="27"/>
    </row>
    <row r="1474" spans="44:46" ht="12.75">
      <c r="AR1474" s="27"/>
      <c r="AS1474" s="27"/>
      <c r="AT1474" s="27"/>
    </row>
    <row r="1475" spans="44:46" ht="12.75">
      <c r="AR1475" s="27"/>
      <c r="AS1475" s="27"/>
      <c r="AT1475" s="27"/>
    </row>
    <row r="1476" spans="44:46" ht="12.75">
      <c r="AR1476" s="27"/>
      <c r="AS1476" s="27"/>
      <c r="AT1476" s="27"/>
    </row>
    <row r="1477" spans="44:46" ht="12.75">
      <c r="AR1477" s="27"/>
      <c r="AS1477" s="27"/>
      <c r="AT1477" s="27"/>
    </row>
    <row r="1478" spans="44:46" ht="12.75">
      <c r="AR1478" s="27"/>
      <c r="AS1478" s="27"/>
      <c r="AT1478" s="27"/>
    </row>
    <row r="1479" spans="44:46" ht="12.75">
      <c r="AR1479" s="27"/>
      <c r="AS1479" s="27"/>
      <c r="AT1479" s="27"/>
    </row>
    <row r="1480" spans="44:46" ht="12.75">
      <c r="AR1480" s="27"/>
      <c r="AS1480" s="27"/>
      <c r="AT1480" s="27"/>
    </row>
    <row r="1481" spans="44:46" ht="12.75">
      <c r="AR1481" s="27"/>
      <c r="AS1481" s="27"/>
      <c r="AT1481" s="27"/>
    </row>
    <row r="1482" spans="44:46" ht="12.75">
      <c r="AR1482" s="27"/>
      <c r="AS1482" s="27"/>
      <c r="AT1482" s="27"/>
    </row>
    <row r="1483" spans="44:46" ht="12.75">
      <c r="AR1483" s="27"/>
      <c r="AS1483" s="27"/>
      <c r="AT1483" s="27"/>
    </row>
    <row r="1484" spans="44:46" ht="12.75">
      <c r="AR1484" s="27"/>
      <c r="AS1484" s="27"/>
      <c r="AT1484" s="27"/>
    </row>
    <row r="1485" spans="44:46" ht="12.75">
      <c r="AR1485" s="27"/>
      <c r="AS1485" s="27"/>
      <c r="AT1485" s="27"/>
    </row>
    <row r="1486" spans="44:46" ht="12.75">
      <c r="AR1486" s="27"/>
      <c r="AS1486" s="27"/>
      <c r="AT1486" s="27"/>
    </row>
    <row r="1487" spans="44:46" ht="12.75">
      <c r="AR1487" s="27"/>
      <c r="AS1487" s="27"/>
      <c r="AT1487" s="27"/>
    </row>
    <row r="1488" spans="44:46" ht="12.75">
      <c r="AR1488" s="27"/>
      <c r="AS1488" s="27"/>
      <c r="AT1488" s="27"/>
    </row>
    <row r="1489" spans="44:46" ht="12.75">
      <c r="AR1489" s="27"/>
      <c r="AS1489" s="27"/>
      <c r="AT1489" s="27"/>
    </row>
    <row r="1490" spans="44:46" ht="12.75">
      <c r="AR1490" s="27"/>
      <c r="AS1490" s="27"/>
      <c r="AT1490" s="27"/>
    </row>
    <row r="1491" spans="44:46" ht="12.75">
      <c r="AR1491" s="27"/>
      <c r="AS1491" s="27"/>
      <c r="AT1491" s="27"/>
    </row>
    <row r="1492" spans="44:46" ht="12.75">
      <c r="AR1492" s="27"/>
      <c r="AS1492" s="27"/>
      <c r="AT1492" s="27"/>
    </row>
    <row r="1493" spans="44:46" ht="12.75">
      <c r="AR1493" s="27"/>
      <c r="AS1493" s="27"/>
      <c r="AT1493" s="27"/>
    </row>
    <row r="1494" spans="44:46" ht="12.75">
      <c r="AR1494" s="27"/>
      <c r="AS1494" s="27"/>
      <c r="AT1494" s="27"/>
    </row>
    <row r="1495" spans="44:46" ht="12.75">
      <c r="AR1495" s="27"/>
      <c r="AS1495" s="27"/>
      <c r="AT1495" s="27"/>
    </row>
    <row r="1496" spans="44:46" ht="12.75">
      <c r="AR1496" s="27"/>
      <c r="AS1496" s="27"/>
      <c r="AT1496" s="27"/>
    </row>
    <row r="1497" spans="44:46" ht="12.75">
      <c r="AR1497" s="27"/>
      <c r="AS1497" s="27"/>
      <c r="AT1497" s="27"/>
    </row>
    <row r="1498" spans="44:46" ht="12.75">
      <c r="AR1498" s="27"/>
      <c r="AS1498" s="27"/>
      <c r="AT1498" s="27"/>
    </row>
    <row r="1499" spans="44:46" ht="12.75">
      <c r="AR1499" s="27"/>
      <c r="AS1499" s="27"/>
      <c r="AT1499" s="27"/>
    </row>
    <row r="1500" spans="44:46" ht="12.75">
      <c r="AR1500" s="27"/>
      <c r="AS1500" s="27"/>
      <c r="AT1500" s="27"/>
    </row>
    <row r="1501" spans="44:46" ht="12.75">
      <c r="AR1501" s="27"/>
      <c r="AS1501" s="27"/>
      <c r="AT1501" s="27"/>
    </row>
    <row r="1502" spans="44:46" ht="12.75">
      <c r="AR1502" s="27"/>
      <c r="AS1502" s="27"/>
      <c r="AT1502" s="27"/>
    </row>
    <row r="1503" spans="44:46" ht="12.75">
      <c r="AR1503" s="27"/>
      <c r="AS1503" s="27"/>
      <c r="AT1503" s="27"/>
    </row>
    <row r="1504" spans="44:46" ht="12.75">
      <c r="AR1504" s="27"/>
      <c r="AS1504" s="27"/>
      <c r="AT1504" s="27"/>
    </row>
    <row r="1505" spans="44:46" ht="12.75">
      <c r="AR1505" s="27"/>
      <c r="AS1505" s="27"/>
      <c r="AT1505" s="27"/>
    </row>
    <row r="1506" spans="44:46" ht="12.75">
      <c r="AR1506" s="27"/>
      <c r="AS1506" s="27"/>
      <c r="AT1506" s="27"/>
    </row>
    <row r="1507" spans="44:46" ht="12.75">
      <c r="AR1507" s="27"/>
      <c r="AS1507" s="27"/>
      <c r="AT1507" s="27"/>
    </row>
    <row r="1508" spans="44:46" ht="12.75">
      <c r="AR1508" s="27"/>
      <c r="AS1508" s="27"/>
      <c r="AT1508" s="27"/>
    </row>
    <row r="1509" spans="44:46" ht="12.75">
      <c r="AR1509" s="27"/>
      <c r="AS1509" s="27"/>
      <c r="AT1509" s="27"/>
    </row>
    <row r="1510" spans="44:46" ht="12.75">
      <c r="AR1510" s="27"/>
      <c r="AS1510" s="27"/>
      <c r="AT1510" s="27"/>
    </row>
    <row r="1511" spans="44:46" ht="12.75">
      <c r="AR1511" s="27"/>
      <c r="AS1511" s="27"/>
      <c r="AT1511" s="27"/>
    </row>
    <row r="1512" spans="44:46" ht="12.75">
      <c r="AR1512" s="27"/>
      <c r="AS1512" s="27"/>
      <c r="AT1512" s="27"/>
    </row>
    <row r="1513" spans="44:46" ht="12.75">
      <c r="AR1513" s="27"/>
      <c r="AS1513" s="27"/>
      <c r="AT1513" s="27"/>
    </row>
    <row r="1514" spans="44:46" ht="12.75">
      <c r="AR1514" s="27"/>
      <c r="AS1514" s="27"/>
      <c r="AT1514" s="27"/>
    </row>
    <row r="1515" spans="44:46" ht="12.75">
      <c r="AR1515" s="27"/>
      <c r="AS1515" s="27"/>
      <c r="AT1515" s="27"/>
    </row>
    <row r="1516" spans="44:46" ht="12.75">
      <c r="AR1516" s="27"/>
      <c r="AS1516" s="27"/>
      <c r="AT1516" s="27"/>
    </row>
    <row r="1517" spans="44:46" ht="12.75">
      <c r="AR1517" s="27"/>
      <c r="AS1517" s="27"/>
      <c r="AT1517" s="27"/>
    </row>
    <row r="1518" spans="44:46" ht="12.75">
      <c r="AR1518" s="27"/>
      <c r="AS1518" s="27"/>
      <c r="AT1518" s="27"/>
    </row>
    <row r="1519" spans="44:46" ht="12.75">
      <c r="AR1519" s="27"/>
      <c r="AS1519" s="27"/>
      <c r="AT1519" s="27"/>
    </row>
    <row r="1520" spans="44:46" ht="12.75">
      <c r="AR1520" s="27"/>
      <c r="AS1520" s="27"/>
      <c r="AT1520" s="27"/>
    </row>
    <row r="1521" spans="44:46" ht="12.75">
      <c r="AR1521" s="27"/>
      <c r="AS1521" s="27"/>
      <c r="AT1521" s="27"/>
    </row>
    <row r="1522" spans="44:46" ht="12.75">
      <c r="AR1522" s="27"/>
      <c r="AS1522" s="27"/>
      <c r="AT1522" s="27"/>
    </row>
    <row r="1523" spans="44:46" ht="12.75">
      <c r="AR1523" s="27"/>
      <c r="AS1523" s="27"/>
      <c r="AT1523" s="27"/>
    </row>
    <row r="1524" spans="44:46" ht="12.75">
      <c r="AR1524" s="27"/>
      <c r="AS1524" s="27"/>
      <c r="AT1524" s="27"/>
    </row>
    <row r="1525" spans="44:46" ht="12.75">
      <c r="AR1525" s="27"/>
      <c r="AS1525" s="27"/>
      <c r="AT1525" s="27"/>
    </row>
    <row r="1526" spans="44:46" ht="12.75">
      <c r="AR1526" s="27"/>
      <c r="AS1526" s="27"/>
      <c r="AT1526" s="27"/>
    </row>
    <row r="1527" spans="44:46" ht="12.75">
      <c r="AR1527" s="27"/>
      <c r="AS1527" s="27"/>
      <c r="AT1527" s="27"/>
    </row>
    <row r="1528" spans="44:46" ht="12.75">
      <c r="AR1528" s="27"/>
      <c r="AS1528" s="27"/>
      <c r="AT1528" s="27"/>
    </row>
    <row r="1529" spans="44:46" ht="12.75">
      <c r="AR1529" s="27"/>
      <c r="AS1529" s="27"/>
      <c r="AT1529" s="27"/>
    </row>
    <row r="1530" spans="44:46" ht="12.75">
      <c r="AR1530" s="27"/>
      <c r="AS1530" s="27"/>
      <c r="AT1530" s="27"/>
    </row>
    <row r="1531" spans="44:46" ht="12.75">
      <c r="AR1531" s="27"/>
      <c r="AS1531" s="27"/>
      <c r="AT1531" s="27"/>
    </row>
    <row r="1532" spans="44:46" ht="12.75">
      <c r="AR1532" s="27"/>
      <c r="AS1532" s="27"/>
      <c r="AT1532" s="27"/>
    </row>
    <row r="1533" spans="44:46" ht="12.75">
      <c r="AR1533" s="27"/>
      <c r="AS1533" s="27"/>
      <c r="AT1533" s="27"/>
    </row>
    <row r="1534" spans="44:46" ht="12.75">
      <c r="AR1534" s="27"/>
      <c r="AS1534" s="27"/>
      <c r="AT1534" s="27"/>
    </row>
    <row r="1535" spans="44:46" ht="12.75">
      <c r="AR1535" s="27"/>
      <c r="AS1535" s="27"/>
      <c r="AT1535" s="27"/>
    </row>
    <row r="1536" spans="44:46" ht="12.75">
      <c r="AR1536" s="27"/>
      <c r="AS1536" s="27"/>
      <c r="AT1536" s="27"/>
    </row>
    <row r="1537" spans="44:46" ht="12.75">
      <c r="AR1537" s="27"/>
      <c r="AS1537" s="27"/>
      <c r="AT1537" s="27"/>
    </row>
    <row r="1538" spans="44:46" ht="12.75">
      <c r="AR1538" s="27"/>
      <c r="AS1538" s="27"/>
      <c r="AT1538" s="27"/>
    </row>
    <row r="1539" spans="44:46" ht="12.75">
      <c r="AR1539" s="27"/>
      <c r="AS1539" s="27"/>
      <c r="AT1539" s="27"/>
    </row>
    <row r="1540" spans="44:46" ht="12.75">
      <c r="AR1540" s="27"/>
      <c r="AS1540" s="27"/>
      <c r="AT1540" s="27"/>
    </row>
    <row r="1541" spans="44:46" ht="12.75">
      <c r="AR1541" s="27"/>
      <c r="AS1541" s="27"/>
      <c r="AT1541" s="27"/>
    </row>
    <row r="1542" spans="44:46" ht="12.75">
      <c r="AR1542" s="27"/>
      <c r="AS1542" s="27"/>
      <c r="AT1542" s="27"/>
    </row>
    <row r="1543" spans="44:46" ht="12.75">
      <c r="AR1543" s="27"/>
      <c r="AS1543" s="27"/>
      <c r="AT1543" s="27"/>
    </row>
    <row r="1544" spans="44:46" ht="12.75">
      <c r="AR1544" s="27"/>
      <c r="AS1544" s="27"/>
      <c r="AT1544" s="27"/>
    </row>
    <row r="1545" spans="44:46" ht="12.75">
      <c r="AR1545" s="27"/>
      <c r="AS1545" s="27"/>
      <c r="AT1545" s="27"/>
    </row>
    <row r="1546" spans="44:46" ht="12.75">
      <c r="AR1546" s="27"/>
      <c r="AS1546" s="27"/>
      <c r="AT1546" s="27"/>
    </row>
    <row r="1547" spans="44:46" ht="12.75">
      <c r="AR1547" s="27"/>
      <c r="AS1547" s="27"/>
      <c r="AT1547" s="27"/>
    </row>
    <row r="1548" spans="44:46" ht="12.75">
      <c r="AR1548" s="27"/>
      <c r="AS1548" s="27"/>
      <c r="AT1548" s="27"/>
    </row>
    <row r="1549" spans="44:46" ht="12.75">
      <c r="AR1549" s="27"/>
      <c r="AS1549" s="27"/>
      <c r="AT1549" s="27"/>
    </row>
    <row r="1550" spans="44:46" ht="12.75">
      <c r="AR1550" s="27"/>
      <c r="AS1550" s="27"/>
      <c r="AT1550" s="27"/>
    </row>
    <row r="1551" spans="44:46" ht="12.75">
      <c r="AR1551" s="27"/>
      <c r="AS1551" s="27"/>
      <c r="AT1551" s="27"/>
    </row>
    <row r="1552" spans="44:46" ht="12.75">
      <c r="AR1552" s="27"/>
      <c r="AS1552" s="27"/>
      <c r="AT1552" s="27"/>
    </row>
    <row r="1553" spans="44:46" ht="12.75">
      <c r="AR1553" s="27"/>
      <c r="AS1553" s="27"/>
      <c r="AT1553" s="27"/>
    </row>
    <row r="1554" spans="44:46" ht="12.75">
      <c r="AR1554" s="27"/>
      <c r="AS1554" s="27"/>
      <c r="AT1554" s="27"/>
    </row>
    <row r="1555" spans="44:46" ht="12.75">
      <c r="AR1555" s="27"/>
      <c r="AS1555" s="27"/>
      <c r="AT1555" s="27"/>
    </row>
    <row r="1556" spans="44:46" ht="12.75">
      <c r="AR1556" s="27"/>
      <c r="AS1556" s="27"/>
      <c r="AT1556" s="27"/>
    </row>
    <row r="1557" spans="44:46" ht="12.75">
      <c r="AR1557" s="27"/>
      <c r="AS1557" s="27"/>
      <c r="AT1557" s="27"/>
    </row>
    <row r="1558" spans="44:46" ht="12.75">
      <c r="AR1558" s="27"/>
      <c r="AS1558" s="27"/>
      <c r="AT1558" s="27"/>
    </row>
    <row r="1559" spans="44:46" ht="12.75">
      <c r="AR1559" s="27"/>
      <c r="AS1559" s="27"/>
      <c r="AT1559" s="27"/>
    </row>
    <row r="1560" spans="44:46" ht="12.75">
      <c r="AR1560" s="27"/>
      <c r="AS1560" s="27"/>
      <c r="AT1560" s="27"/>
    </row>
    <row r="1561" spans="44:46" ht="12.75">
      <c r="AR1561" s="27"/>
      <c r="AS1561" s="27"/>
      <c r="AT1561" s="27"/>
    </row>
    <row r="1562" spans="44:46" ht="12.75">
      <c r="AR1562" s="27"/>
      <c r="AS1562" s="27"/>
      <c r="AT1562" s="27"/>
    </row>
    <row r="1563" spans="44:46" ht="12.75">
      <c r="AR1563" s="27"/>
      <c r="AS1563" s="27"/>
      <c r="AT1563" s="27"/>
    </row>
    <row r="1564" spans="44:46" ht="12.75">
      <c r="AR1564" s="27"/>
      <c r="AS1564" s="27"/>
      <c r="AT1564" s="27"/>
    </row>
    <row r="1565" spans="44:46" ht="12.75">
      <c r="AR1565" s="27"/>
      <c r="AS1565" s="27"/>
      <c r="AT1565" s="27"/>
    </row>
    <row r="1566" spans="44:46" ht="12.75">
      <c r="AR1566" s="27"/>
      <c r="AS1566" s="27"/>
      <c r="AT1566" s="27"/>
    </row>
    <row r="1567" spans="44:46" ht="12.75">
      <c r="AR1567" s="27"/>
      <c r="AS1567" s="27"/>
      <c r="AT1567" s="27"/>
    </row>
    <row r="1568" spans="44:46" ht="12.75">
      <c r="AR1568" s="27"/>
      <c r="AS1568" s="27"/>
      <c r="AT1568" s="27"/>
    </row>
    <row r="1569" spans="44:46" ht="12.75">
      <c r="AR1569" s="27"/>
      <c r="AS1569" s="27"/>
      <c r="AT1569" s="27"/>
    </row>
    <row r="1570" spans="44:46" ht="12.75">
      <c r="AR1570" s="27"/>
      <c r="AS1570" s="27"/>
      <c r="AT1570" s="27"/>
    </row>
    <row r="1571" spans="44:46" ht="12.75">
      <c r="AR1571" s="27"/>
      <c r="AS1571" s="27"/>
      <c r="AT1571" s="27"/>
    </row>
    <row r="1572" spans="44:46" ht="12.75">
      <c r="AR1572" s="27"/>
      <c r="AS1572" s="27"/>
      <c r="AT1572" s="27"/>
    </row>
    <row r="1573" spans="44:46" ht="12.75">
      <c r="AR1573" s="27"/>
      <c r="AS1573" s="27"/>
      <c r="AT1573" s="27"/>
    </row>
    <row r="1574" spans="44:46" ht="12.75">
      <c r="AR1574" s="27"/>
      <c r="AS1574" s="27"/>
      <c r="AT1574" s="27"/>
    </row>
    <row r="1575" spans="44:46" ht="12.75">
      <c r="AR1575" s="27"/>
      <c r="AS1575" s="27"/>
      <c r="AT1575" s="27"/>
    </row>
    <row r="1576" spans="44:46" ht="12.75">
      <c r="AR1576" s="27"/>
      <c r="AS1576" s="27"/>
      <c r="AT1576" s="27"/>
    </row>
    <row r="1577" spans="44:46" ht="12.75">
      <c r="AR1577" s="27"/>
      <c r="AS1577" s="27"/>
      <c r="AT1577" s="27"/>
    </row>
    <row r="1578" spans="44:46" ht="12.75">
      <c r="AR1578" s="27"/>
      <c r="AS1578" s="27"/>
      <c r="AT1578" s="27"/>
    </row>
    <row r="1579" spans="44:46" ht="12.75">
      <c r="AR1579" s="27"/>
      <c r="AS1579" s="27"/>
      <c r="AT1579" s="27"/>
    </row>
    <row r="1580" spans="44:46" ht="12.75">
      <c r="AR1580" s="27"/>
      <c r="AS1580" s="27"/>
      <c r="AT1580" s="27"/>
    </row>
    <row r="1581" spans="44:46" ht="12.75">
      <c r="AR1581" s="27"/>
      <c r="AS1581" s="27"/>
      <c r="AT1581" s="27"/>
    </row>
    <row r="1582" spans="44:46" ht="12.75">
      <c r="AR1582" s="27"/>
      <c r="AS1582" s="27"/>
      <c r="AT1582" s="27"/>
    </row>
    <row r="1583" spans="44:46" ht="12.75">
      <c r="AR1583" s="27"/>
      <c r="AS1583" s="27"/>
      <c r="AT1583" s="27"/>
    </row>
    <row r="1584" spans="44:46" ht="12.75">
      <c r="AR1584" s="27"/>
      <c r="AS1584" s="27"/>
      <c r="AT1584" s="27"/>
    </row>
    <row r="1585" spans="44:46" ht="12.75">
      <c r="AR1585" s="27"/>
      <c r="AS1585" s="27"/>
      <c r="AT1585" s="27"/>
    </row>
    <row r="1586" spans="44:46" ht="12.75">
      <c r="AR1586" s="27"/>
      <c r="AS1586" s="27"/>
      <c r="AT1586" s="27"/>
    </row>
    <row r="1587" spans="44:46" ht="12.75">
      <c r="AR1587" s="27"/>
      <c r="AS1587" s="27"/>
      <c r="AT1587" s="27"/>
    </row>
    <row r="1588" spans="44:46" ht="12.75">
      <c r="AR1588" s="27"/>
      <c r="AS1588" s="27"/>
      <c r="AT1588" s="27"/>
    </row>
    <row r="1589" spans="44:46" ht="12.75">
      <c r="AR1589" s="27"/>
      <c r="AS1589" s="27"/>
      <c r="AT1589" s="27"/>
    </row>
    <row r="1590" spans="44:46" ht="12.75">
      <c r="AR1590" s="27"/>
      <c r="AS1590" s="27"/>
      <c r="AT1590" s="27"/>
    </row>
    <row r="1591" spans="44:46" ht="12.75">
      <c r="AR1591" s="27"/>
      <c r="AS1591" s="27"/>
      <c r="AT1591" s="27"/>
    </row>
    <row r="1592" spans="44:46" ht="12.75">
      <c r="AR1592" s="27"/>
      <c r="AS1592" s="27"/>
      <c r="AT1592" s="27"/>
    </row>
    <row r="1593" spans="44:46" ht="12.75">
      <c r="AR1593" s="27"/>
      <c r="AS1593" s="27"/>
      <c r="AT1593" s="27"/>
    </row>
    <row r="1594" spans="44:46" ht="12.75">
      <c r="AR1594" s="27"/>
      <c r="AS1594" s="27"/>
      <c r="AT1594" s="27"/>
    </row>
    <row r="1595" spans="44:46" ht="12.75">
      <c r="AR1595" s="27"/>
      <c r="AS1595" s="27"/>
      <c r="AT1595" s="27"/>
    </row>
    <row r="1596" spans="44:46" ht="12.75">
      <c r="AR1596" s="27"/>
      <c r="AS1596" s="27"/>
      <c r="AT1596" s="27"/>
    </row>
    <row r="1597" spans="44:46" ht="12.75">
      <c r="AR1597" s="27"/>
      <c r="AS1597" s="27"/>
      <c r="AT1597" s="27"/>
    </row>
    <row r="1598" spans="44:46" ht="12.75">
      <c r="AR1598" s="27"/>
      <c r="AS1598" s="27"/>
      <c r="AT1598" s="27"/>
    </row>
    <row r="1599" spans="44:46" ht="12.75">
      <c r="AR1599" s="27"/>
      <c r="AS1599" s="27"/>
      <c r="AT1599" s="27"/>
    </row>
    <row r="1600" spans="44:46" ht="12.75">
      <c r="AR1600" s="27"/>
      <c r="AS1600" s="27"/>
      <c r="AT1600" s="27"/>
    </row>
    <row r="1601" spans="44:46" ht="12.75">
      <c r="AR1601" s="27"/>
      <c r="AS1601" s="27"/>
      <c r="AT1601" s="27"/>
    </row>
    <row r="1602" spans="44:46" ht="12.75">
      <c r="AR1602" s="27"/>
      <c r="AS1602" s="27"/>
      <c r="AT1602" s="27"/>
    </row>
    <row r="1603" spans="44:46" ht="12.75">
      <c r="AR1603" s="27"/>
      <c r="AS1603" s="27"/>
      <c r="AT1603" s="27"/>
    </row>
    <row r="1604" spans="44:46" ht="12.75">
      <c r="AR1604" s="27"/>
      <c r="AS1604" s="27"/>
      <c r="AT1604" s="27"/>
    </row>
    <row r="1605" spans="44:46" ht="12.75">
      <c r="AR1605" s="27"/>
      <c r="AS1605" s="27"/>
      <c r="AT1605" s="27"/>
    </row>
    <row r="1606" spans="44:46" ht="12.75">
      <c r="AR1606" s="27"/>
      <c r="AS1606" s="27"/>
      <c r="AT1606" s="27"/>
    </row>
    <row r="1607" spans="44:46" ht="12.75">
      <c r="AR1607" s="27"/>
      <c r="AS1607" s="27"/>
      <c r="AT1607" s="27"/>
    </row>
    <row r="1608" spans="44:46" ht="12.75">
      <c r="AR1608" s="27"/>
      <c r="AS1608" s="27"/>
      <c r="AT1608" s="27"/>
    </row>
    <row r="1609" spans="44:46" ht="12.75">
      <c r="AR1609" s="27"/>
      <c r="AS1609" s="27"/>
      <c r="AT1609" s="27"/>
    </row>
    <row r="1610" spans="44:46" ht="12.75">
      <c r="AR1610" s="27"/>
      <c r="AS1610" s="27"/>
      <c r="AT1610" s="27"/>
    </row>
    <row r="1611" spans="44:46" ht="12.75">
      <c r="AR1611" s="27"/>
      <c r="AS1611" s="27"/>
      <c r="AT1611" s="27"/>
    </row>
    <row r="1612" spans="44:46" ht="12.75">
      <c r="AR1612" s="27"/>
      <c r="AS1612" s="27"/>
      <c r="AT1612" s="27"/>
    </row>
    <row r="1613" spans="44:46" ht="12.75">
      <c r="AR1613" s="27"/>
      <c r="AS1613" s="27"/>
      <c r="AT1613" s="27"/>
    </row>
    <row r="1614" spans="44:46" ht="12.75">
      <c r="AR1614" s="27"/>
      <c r="AS1614" s="27"/>
      <c r="AT1614" s="27"/>
    </row>
    <row r="1615" spans="44:46" ht="12.75">
      <c r="AR1615" s="27"/>
      <c r="AS1615" s="27"/>
      <c r="AT1615" s="27"/>
    </row>
    <row r="1616" spans="44:46" ht="12.75">
      <c r="AR1616" s="27"/>
      <c r="AS1616" s="27"/>
      <c r="AT1616" s="27"/>
    </row>
    <row r="1617" spans="44:46" ht="12.75">
      <c r="AR1617" s="27"/>
      <c r="AS1617" s="27"/>
      <c r="AT1617" s="27"/>
    </row>
    <row r="1618" spans="44:46" ht="12.75">
      <c r="AR1618" s="27"/>
      <c r="AS1618" s="27"/>
      <c r="AT1618" s="27"/>
    </row>
    <row r="1619" spans="44:46" ht="12.75">
      <c r="AR1619" s="27"/>
      <c r="AS1619" s="27"/>
      <c r="AT1619" s="27"/>
    </row>
    <row r="1620" spans="44:46" ht="12.75">
      <c r="AR1620" s="27"/>
      <c r="AS1620" s="27"/>
      <c r="AT1620" s="27"/>
    </row>
    <row r="1621" spans="44:46" ht="12.75">
      <c r="AR1621" s="27"/>
      <c r="AS1621" s="27"/>
      <c r="AT1621" s="27"/>
    </row>
    <row r="1622" spans="44:46" ht="12.75">
      <c r="AR1622" s="27"/>
      <c r="AS1622" s="27"/>
      <c r="AT1622" s="27"/>
    </row>
    <row r="1623" spans="44:46" ht="12.75">
      <c r="AR1623" s="27"/>
      <c r="AS1623" s="27"/>
      <c r="AT1623" s="27"/>
    </row>
    <row r="1624" spans="44:46" ht="12.75">
      <c r="AR1624" s="27"/>
      <c r="AS1624" s="27"/>
      <c r="AT1624" s="27"/>
    </row>
    <row r="1625" spans="44:46" ht="12.75">
      <c r="AR1625" s="27"/>
      <c r="AS1625" s="27"/>
      <c r="AT1625" s="27"/>
    </row>
    <row r="1626" spans="44:46" ht="12.75">
      <c r="AR1626" s="27"/>
      <c r="AS1626" s="27"/>
      <c r="AT1626" s="27"/>
    </row>
    <row r="1627" spans="44:46" ht="12.75">
      <c r="AR1627" s="27"/>
      <c r="AS1627" s="27"/>
      <c r="AT1627" s="27"/>
    </row>
    <row r="1628" spans="44:46" ht="12.75">
      <c r="AR1628" s="27"/>
      <c r="AS1628" s="27"/>
      <c r="AT1628" s="27"/>
    </row>
    <row r="1629" spans="44:46" ht="12.75">
      <c r="AR1629" s="27"/>
      <c r="AS1629" s="27"/>
      <c r="AT1629" s="27"/>
    </row>
    <row r="1630" spans="44:46" ht="12.75">
      <c r="AR1630" s="27"/>
      <c r="AS1630" s="27"/>
      <c r="AT1630" s="27"/>
    </row>
    <row r="1631" spans="44:46" ht="12.75">
      <c r="AR1631" s="27"/>
      <c r="AS1631" s="27"/>
      <c r="AT1631" s="27"/>
    </row>
    <row r="1632" spans="44:46" ht="12.75">
      <c r="AR1632" s="27"/>
      <c r="AS1632" s="27"/>
      <c r="AT1632" s="27"/>
    </row>
    <row r="1633" spans="44:46" ht="12.75">
      <c r="AR1633" s="27"/>
      <c r="AS1633" s="27"/>
      <c r="AT1633" s="27"/>
    </row>
    <row r="1634" spans="44:46" ht="12.75">
      <c r="AR1634" s="27"/>
      <c r="AS1634" s="27"/>
      <c r="AT1634" s="27"/>
    </row>
    <row r="1635" spans="44:46" ht="12.75">
      <c r="AR1635" s="27"/>
      <c r="AS1635" s="27"/>
      <c r="AT1635" s="27"/>
    </row>
    <row r="1636" spans="44:46" ht="12.75">
      <c r="AR1636" s="27"/>
      <c r="AS1636" s="27"/>
      <c r="AT1636" s="27"/>
    </row>
    <row r="1637" spans="44:46" ht="12.75">
      <c r="AR1637" s="27"/>
      <c r="AS1637" s="27"/>
      <c r="AT1637" s="27"/>
    </row>
    <row r="1638" spans="44:46" ht="12.75">
      <c r="AR1638" s="27"/>
      <c r="AS1638" s="27"/>
      <c r="AT1638" s="27"/>
    </row>
    <row r="1639" spans="44:46" ht="12.75">
      <c r="AR1639" s="27"/>
      <c r="AS1639" s="27"/>
      <c r="AT1639" s="27"/>
    </row>
    <row r="1640" spans="44:46" ht="12.75">
      <c r="AR1640" s="27"/>
      <c r="AS1640" s="27"/>
      <c r="AT1640" s="27"/>
    </row>
    <row r="1641" spans="44:46" ht="12.75">
      <c r="AR1641" s="27"/>
      <c r="AS1641" s="27"/>
      <c r="AT1641" s="27"/>
    </row>
    <row r="1642" spans="44:46" ht="12.75">
      <c r="AR1642" s="27"/>
      <c r="AS1642" s="27"/>
      <c r="AT1642" s="27"/>
    </row>
    <row r="1643" spans="44:46" ht="12.75">
      <c r="AR1643" s="27"/>
      <c r="AS1643" s="27"/>
      <c r="AT1643" s="27"/>
    </row>
    <row r="1644" spans="44:46" ht="12.75">
      <c r="AR1644" s="27"/>
      <c r="AS1644" s="27"/>
      <c r="AT1644" s="27"/>
    </row>
    <row r="1645" spans="44:46" ht="12.75">
      <c r="AR1645" s="27"/>
      <c r="AS1645" s="27"/>
      <c r="AT1645" s="27"/>
    </row>
    <row r="1646" spans="44:46" ht="12.75">
      <c r="AR1646" s="27"/>
      <c r="AS1646" s="27"/>
      <c r="AT1646" s="27"/>
    </row>
    <row r="1647" spans="44:46" ht="12.75">
      <c r="AR1647" s="27"/>
      <c r="AS1647" s="27"/>
      <c r="AT1647" s="27"/>
    </row>
    <row r="1648" spans="44:46" ht="12.75">
      <c r="AR1648" s="27"/>
      <c r="AS1648" s="27"/>
      <c r="AT1648" s="27"/>
    </row>
    <row r="1649" spans="44:46" ht="12.75">
      <c r="AR1649" s="27"/>
      <c r="AS1649" s="27"/>
      <c r="AT1649" s="27"/>
    </row>
    <row r="1650" spans="44:46" ht="12.75">
      <c r="AR1650" s="27"/>
      <c r="AS1650" s="27"/>
      <c r="AT1650" s="27"/>
    </row>
    <row r="1651" spans="44:46" ht="12.75">
      <c r="AR1651" s="27"/>
      <c r="AS1651" s="27"/>
      <c r="AT1651" s="27"/>
    </row>
    <row r="1652" spans="44:46" ht="12.75">
      <c r="AR1652" s="27"/>
      <c r="AS1652" s="27"/>
      <c r="AT1652" s="27"/>
    </row>
    <row r="1653" spans="44:46" ht="12.75">
      <c r="AR1653" s="27"/>
      <c r="AS1653" s="27"/>
      <c r="AT1653" s="27"/>
    </row>
    <row r="1654" spans="44:46" ht="12.75">
      <c r="AR1654" s="27"/>
      <c r="AS1654" s="27"/>
      <c r="AT1654" s="27"/>
    </row>
    <row r="1655" spans="44:46" ht="12.75">
      <c r="AR1655" s="27"/>
      <c r="AS1655" s="27"/>
      <c r="AT1655" s="27"/>
    </row>
    <row r="1656" spans="44:46" ht="12.75">
      <c r="AR1656" s="27"/>
      <c r="AS1656" s="27"/>
      <c r="AT1656" s="27"/>
    </row>
    <row r="1657" spans="44:46" ht="12.75">
      <c r="AR1657" s="27"/>
      <c r="AS1657" s="27"/>
      <c r="AT1657" s="27"/>
    </row>
    <row r="1658" spans="44:46" ht="12.75">
      <c r="AR1658" s="27"/>
      <c r="AS1658" s="27"/>
      <c r="AT1658" s="27"/>
    </row>
    <row r="1659" spans="44:46" ht="12.75">
      <c r="AR1659" s="27"/>
      <c r="AS1659" s="27"/>
      <c r="AT1659" s="27"/>
    </row>
    <row r="1660" spans="44:46" ht="12.75">
      <c r="AR1660" s="27"/>
      <c r="AS1660" s="27"/>
      <c r="AT1660" s="27"/>
    </row>
    <row r="1661" spans="44:46" ht="12.75">
      <c r="AR1661" s="27"/>
      <c r="AS1661" s="27"/>
      <c r="AT1661" s="27"/>
    </row>
    <row r="1662" spans="44:46" ht="12.75">
      <c r="AR1662" s="27"/>
      <c r="AS1662" s="27"/>
      <c r="AT1662" s="27"/>
    </row>
    <row r="1663" spans="44:46" ht="12.75">
      <c r="AR1663" s="27"/>
      <c r="AS1663" s="27"/>
      <c r="AT1663" s="27"/>
    </row>
    <row r="1664" spans="44:46" ht="12.75">
      <c r="AR1664" s="27"/>
      <c r="AS1664" s="27"/>
      <c r="AT1664" s="27"/>
    </row>
    <row r="1665" spans="44:46" ht="12.75">
      <c r="AR1665" s="27"/>
      <c r="AS1665" s="27"/>
      <c r="AT1665" s="27"/>
    </row>
    <row r="1666" spans="44:46" ht="12.75">
      <c r="AR1666" s="27"/>
      <c r="AS1666" s="27"/>
      <c r="AT1666" s="27"/>
    </row>
    <row r="1667" spans="44:46" ht="12.75">
      <c r="AR1667" s="27"/>
      <c r="AS1667" s="27"/>
      <c r="AT1667" s="27"/>
    </row>
    <row r="1668" spans="44:46" ht="12.75">
      <c r="AR1668" s="27"/>
      <c r="AS1668" s="27"/>
      <c r="AT1668" s="27"/>
    </row>
    <row r="1669" spans="44:46" ht="12.75">
      <c r="AR1669" s="27"/>
      <c r="AS1669" s="27"/>
      <c r="AT1669" s="27"/>
    </row>
    <row r="1670" spans="44:46" ht="12.75">
      <c r="AR1670" s="27"/>
      <c r="AS1670" s="27"/>
      <c r="AT1670" s="27"/>
    </row>
    <row r="1671" spans="44:46" ht="12.75">
      <c r="AR1671" s="27"/>
      <c r="AS1671" s="27"/>
      <c r="AT1671" s="27"/>
    </row>
    <row r="1672" spans="44:46" ht="12.75">
      <c r="AR1672" s="27"/>
      <c r="AS1672" s="27"/>
      <c r="AT1672" s="27"/>
    </row>
    <row r="1673" spans="44:46" ht="12.75">
      <c r="AR1673" s="27"/>
      <c r="AS1673" s="27"/>
      <c r="AT1673" s="27"/>
    </row>
    <row r="1674" spans="44:46" ht="12.75">
      <c r="AR1674" s="27"/>
      <c r="AS1674" s="27"/>
      <c r="AT1674" s="27"/>
    </row>
    <row r="1675" spans="44:46" ht="12.75">
      <c r="AR1675" s="27"/>
      <c r="AS1675" s="27"/>
      <c r="AT1675" s="27"/>
    </row>
    <row r="1676" spans="44:46" ht="12.75">
      <c r="AR1676" s="27"/>
      <c r="AS1676" s="27"/>
      <c r="AT1676" s="27"/>
    </row>
    <row r="1677" spans="44:46" ht="12.75">
      <c r="AR1677" s="27"/>
      <c r="AS1677" s="27"/>
      <c r="AT1677" s="27"/>
    </row>
    <row r="1678" spans="44:46" ht="12.75">
      <c r="AR1678" s="27"/>
      <c r="AS1678" s="27"/>
      <c r="AT1678" s="27"/>
    </row>
    <row r="1679" spans="44:46" ht="12.75">
      <c r="AR1679" s="27"/>
      <c r="AS1679" s="27"/>
      <c r="AT1679" s="27"/>
    </row>
    <row r="1680" spans="44:46" ht="12.75">
      <c r="AR1680" s="27"/>
      <c r="AS1680" s="27"/>
      <c r="AT1680" s="27"/>
    </row>
    <row r="1681" spans="44:46" ht="12.75">
      <c r="AR1681" s="27"/>
      <c r="AS1681" s="27"/>
      <c r="AT1681" s="27"/>
    </row>
    <row r="1682" spans="44:46" ht="12.75">
      <c r="AR1682" s="27"/>
      <c r="AS1682" s="27"/>
      <c r="AT1682" s="27"/>
    </row>
    <row r="1683" spans="44:46" ht="12.75">
      <c r="AR1683" s="27"/>
      <c r="AS1683" s="27"/>
      <c r="AT1683" s="27"/>
    </row>
    <row r="1684" spans="44:46" ht="12.75">
      <c r="AR1684" s="27"/>
      <c r="AS1684" s="27"/>
      <c r="AT1684" s="27"/>
    </row>
    <row r="1685" spans="44:46" ht="12.75">
      <c r="AR1685" s="27"/>
      <c r="AS1685" s="27"/>
      <c r="AT1685" s="27"/>
    </row>
    <row r="1686" spans="44:46" ht="12.75">
      <c r="AR1686" s="27"/>
      <c r="AS1686" s="27"/>
      <c r="AT1686" s="27"/>
    </row>
    <row r="1687" spans="44:46" ht="12.75">
      <c r="AR1687" s="27"/>
      <c r="AS1687" s="27"/>
      <c r="AT1687" s="27"/>
    </row>
    <row r="1688" spans="44:46" ht="12.75">
      <c r="AR1688" s="27"/>
      <c r="AS1688" s="27"/>
      <c r="AT1688" s="27"/>
    </row>
    <row r="1689" spans="44:46" ht="12.75">
      <c r="AR1689" s="27"/>
      <c r="AS1689" s="27"/>
      <c r="AT1689" s="27"/>
    </row>
    <row r="1690" spans="44:46" ht="12.75">
      <c r="AR1690" s="27"/>
      <c r="AS1690" s="27"/>
      <c r="AT1690" s="27"/>
    </row>
    <row r="1691" spans="44:46" ht="12.75">
      <c r="AR1691" s="27"/>
      <c r="AS1691" s="27"/>
      <c r="AT1691" s="27"/>
    </row>
    <row r="1692" spans="44:46" ht="12.75">
      <c r="AR1692" s="27"/>
      <c r="AS1692" s="27"/>
      <c r="AT1692" s="27"/>
    </row>
    <row r="1693" spans="44:46" ht="12.75">
      <c r="AR1693" s="27"/>
      <c r="AS1693" s="27"/>
      <c r="AT1693" s="27"/>
    </row>
    <row r="1694" spans="44:46" ht="12.75">
      <c r="AR1694" s="27"/>
      <c r="AS1694" s="27"/>
      <c r="AT1694" s="27"/>
    </row>
    <row r="1695" spans="44:46" ht="12.75">
      <c r="AR1695" s="27"/>
      <c r="AS1695" s="27"/>
      <c r="AT1695" s="27"/>
    </row>
    <row r="1696" spans="44:46" ht="12.75">
      <c r="AR1696" s="27"/>
      <c r="AS1696" s="27"/>
      <c r="AT1696" s="27"/>
    </row>
    <row r="1697" spans="44:46" ht="12.75">
      <c r="AR1697" s="27"/>
      <c r="AS1697" s="27"/>
      <c r="AT1697" s="27"/>
    </row>
    <row r="1698" spans="44:46" ht="12.75">
      <c r="AR1698" s="27"/>
      <c r="AS1698" s="27"/>
      <c r="AT1698" s="27"/>
    </row>
    <row r="1699" spans="44:46" ht="12.75">
      <c r="AR1699" s="27"/>
      <c r="AS1699" s="27"/>
      <c r="AT1699" s="27"/>
    </row>
    <row r="1700" spans="44:46" ht="12.75">
      <c r="AR1700" s="27"/>
      <c r="AS1700" s="27"/>
      <c r="AT1700" s="27"/>
    </row>
    <row r="1701" spans="44:46" ht="12.75">
      <c r="AR1701" s="27"/>
      <c r="AS1701" s="27"/>
      <c r="AT1701" s="27"/>
    </row>
    <row r="1702" spans="44:46" ht="12.75">
      <c r="AR1702" s="27"/>
      <c r="AS1702" s="27"/>
      <c r="AT1702" s="27"/>
    </row>
    <row r="1703" spans="44:46" ht="12.75">
      <c r="AR1703" s="27"/>
      <c r="AS1703" s="27"/>
      <c r="AT1703" s="27"/>
    </row>
    <row r="1704" spans="44:46" ht="12.75">
      <c r="AR1704" s="27"/>
      <c r="AS1704" s="27"/>
      <c r="AT1704" s="27"/>
    </row>
    <row r="1705" spans="44:46" ht="12.75">
      <c r="AR1705" s="27"/>
      <c r="AS1705" s="27"/>
      <c r="AT1705" s="27"/>
    </row>
    <row r="1706" spans="44:46" ht="12.75">
      <c r="AR1706" s="27"/>
      <c r="AS1706" s="27"/>
      <c r="AT1706" s="27"/>
    </row>
    <row r="1707" spans="44:46" ht="12.75">
      <c r="AR1707" s="27"/>
      <c r="AS1707" s="27"/>
      <c r="AT1707" s="27"/>
    </row>
    <row r="1708" spans="44:46" ht="12.75">
      <c r="AR1708" s="27"/>
      <c r="AS1708" s="27"/>
      <c r="AT1708" s="27"/>
    </row>
    <row r="1709" spans="44:46" ht="12.75">
      <c r="AR1709" s="27"/>
      <c r="AS1709" s="27"/>
      <c r="AT1709" s="27"/>
    </row>
    <row r="1710" spans="44:46" ht="12.75">
      <c r="AR1710" s="27"/>
      <c r="AS1710" s="27"/>
      <c r="AT1710" s="27"/>
    </row>
    <row r="1711" spans="44:46" ht="12.75">
      <c r="AR1711" s="27"/>
      <c r="AS1711" s="27"/>
      <c r="AT1711" s="27"/>
    </row>
    <row r="1712" spans="44:46" ht="12.75">
      <c r="AR1712" s="27"/>
      <c r="AS1712" s="27"/>
      <c r="AT1712" s="27"/>
    </row>
    <row r="1713" spans="44:46" ht="12.75">
      <c r="AR1713" s="27"/>
      <c r="AS1713" s="27"/>
      <c r="AT1713" s="27"/>
    </row>
    <row r="1714" spans="44:46" ht="12.75">
      <c r="AR1714" s="27"/>
      <c r="AS1714" s="27"/>
      <c r="AT1714" s="27"/>
    </row>
    <row r="1715" spans="44:46" ht="12.75">
      <c r="AR1715" s="27"/>
      <c r="AS1715" s="27"/>
      <c r="AT1715" s="27"/>
    </row>
    <row r="1716" spans="44:46" ht="12.75">
      <c r="AR1716" s="27"/>
      <c r="AS1716" s="27"/>
      <c r="AT1716" s="27"/>
    </row>
    <row r="1717" spans="44:46" ht="12.75">
      <c r="AR1717" s="27"/>
      <c r="AS1717" s="27"/>
      <c r="AT1717" s="27"/>
    </row>
    <row r="1718" spans="44:46" ht="12.75">
      <c r="AR1718" s="27"/>
      <c r="AS1718" s="27"/>
      <c r="AT1718" s="27"/>
    </row>
    <row r="1719" spans="44:46" ht="12.75">
      <c r="AR1719" s="27"/>
      <c r="AS1719" s="27"/>
      <c r="AT1719" s="27"/>
    </row>
    <row r="1720" spans="44:46" ht="12.75">
      <c r="AR1720" s="27"/>
      <c r="AS1720" s="27"/>
      <c r="AT1720" s="27"/>
    </row>
    <row r="1721" spans="44:46" ht="12.75">
      <c r="AR1721" s="27"/>
      <c r="AS1721" s="27"/>
      <c r="AT1721" s="27"/>
    </row>
    <row r="1722" spans="44:46" ht="12.75">
      <c r="AR1722" s="27"/>
      <c r="AS1722" s="27"/>
      <c r="AT1722" s="27"/>
    </row>
    <row r="1723" spans="44:46" ht="12.75">
      <c r="AR1723" s="27"/>
      <c r="AS1723" s="27"/>
      <c r="AT1723" s="27"/>
    </row>
    <row r="1724" spans="44:46" ht="12.75">
      <c r="AR1724" s="27"/>
      <c r="AS1724" s="27"/>
      <c r="AT1724" s="27"/>
    </row>
    <row r="1725" spans="44:46" ht="12.75">
      <c r="AR1725" s="27"/>
      <c r="AS1725" s="27"/>
      <c r="AT1725" s="27"/>
    </row>
    <row r="1726" spans="44:46" ht="12.75">
      <c r="AR1726" s="27"/>
      <c r="AS1726" s="27"/>
      <c r="AT1726" s="27"/>
    </row>
    <row r="1727" spans="44:46" ht="12.75">
      <c r="AR1727" s="27"/>
      <c r="AS1727" s="27"/>
      <c r="AT1727" s="27"/>
    </row>
    <row r="1728" spans="44:46" ht="12.75">
      <c r="AR1728" s="27"/>
      <c r="AS1728" s="27"/>
      <c r="AT1728" s="27"/>
    </row>
    <row r="1729" spans="44:46" ht="12.75">
      <c r="AR1729" s="27"/>
      <c r="AS1729" s="27"/>
      <c r="AT1729" s="27"/>
    </row>
    <row r="1730" spans="44:46" ht="12.75">
      <c r="AR1730" s="27"/>
      <c r="AS1730" s="27"/>
      <c r="AT1730" s="27"/>
    </row>
    <row r="1731" spans="44:46" ht="12.75">
      <c r="AR1731" s="27"/>
      <c r="AS1731" s="27"/>
      <c r="AT1731" s="27"/>
    </row>
    <row r="1732" spans="44:46" ht="12.75">
      <c r="AR1732" s="27"/>
      <c r="AS1732" s="27"/>
      <c r="AT1732" s="27"/>
    </row>
    <row r="1733" spans="44:46" ht="12.75">
      <c r="AR1733" s="27"/>
      <c r="AS1733" s="27"/>
      <c r="AT1733" s="27"/>
    </row>
    <row r="1734" spans="44:46" ht="12.75">
      <c r="AR1734" s="27"/>
      <c r="AS1734" s="27"/>
      <c r="AT1734" s="27"/>
    </row>
    <row r="1735" spans="44:46" ht="12.75">
      <c r="AR1735" s="27"/>
      <c r="AS1735" s="27"/>
      <c r="AT1735" s="27"/>
    </row>
    <row r="1736" spans="44:46" ht="12.75">
      <c r="AR1736" s="27"/>
      <c r="AS1736" s="27"/>
      <c r="AT1736" s="27"/>
    </row>
    <row r="1737" spans="44:46" ht="12.75">
      <c r="AR1737" s="27"/>
      <c r="AS1737" s="27"/>
      <c r="AT1737" s="27"/>
    </row>
    <row r="1738" spans="44:46" ht="12.75">
      <c r="AR1738" s="27"/>
      <c r="AS1738" s="27"/>
      <c r="AT1738" s="27"/>
    </row>
    <row r="1739" spans="44:46" ht="12.75">
      <c r="AR1739" s="27"/>
      <c r="AS1739" s="27"/>
      <c r="AT1739" s="27"/>
    </row>
    <row r="1740" spans="44:46" ht="12.75">
      <c r="AR1740" s="27"/>
      <c r="AS1740" s="27"/>
      <c r="AT1740" s="27"/>
    </row>
    <row r="1741" spans="44:46" ht="12.75">
      <c r="AR1741" s="27"/>
      <c r="AS1741" s="27"/>
      <c r="AT1741" s="27"/>
    </row>
    <row r="1742" spans="44:46" ht="12.75">
      <c r="AR1742" s="27"/>
      <c r="AS1742" s="27"/>
      <c r="AT1742" s="27"/>
    </row>
    <row r="1743" spans="44:46" ht="12.75">
      <c r="AR1743" s="27"/>
      <c r="AS1743" s="27"/>
      <c r="AT1743" s="27"/>
    </row>
    <row r="1744" spans="44:46" ht="12.75">
      <c r="AR1744" s="27"/>
      <c r="AS1744" s="27"/>
      <c r="AT1744" s="27"/>
    </row>
    <row r="1745" spans="44:46" ht="12.75">
      <c r="AR1745" s="27"/>
      <c r="AS1745" s="27"/>
      <c r="AT1745" s="27"/>
    </row>
    <row r="1746" spans="44:46" ht="12.75">
      <c r="AR1746" s="27"/>
      <c r="AS1746" s="27"/>
      <c r="AT1746" s="27"/>
    </row>
    <row r="1747" spans="44:46" ht="12.75">
      <c r="AR1747" s="27"/>
      <c r="AS1747" s="27"/>
      <c r="AT1747" s="27"/>
    </row>
    <row r="1748" spans="44:46" ht="12.75">
      <c r="AR1748" s="27"/>
      <c r="AS1748" s="27"/>
      <c r="AT1748" s="27"/>
    </row>
    <row r="1749" spans="44:46" ht="12.75">
      <c r="AR1749" s="27"/>
      <c r="AS1749" s="27"/>
      <c r="AT1749" s="27"/>
    </row>
    <row r="1750" spans="44:46" ht="12.75">
      <c r="AR1750" s="27"/>
      <c r="AS1750" s="27"/>
      <c r="AT1750" s="27"/>
    </row>
    <row r="1751" spans="44:46" ht="12.75">
      <c r="AR1751" s="27"/>
      <c r="AS1751" s="27"/>
      <c r="AT1751" s="27"/>
    </row>
    <row r="1752" spans="44:46" ht="12.75">
      <c r="AR1752" s="27"/>
      <c r="AS1752" s="27"/>
      <c r="AT1752" s="27"/>
    </row>
    <row r="1753" spans="44:46" ht="12.75">
      <c r="AR1753" s="27"/>
      <c r="AS1753" s="27"/>
      <c r="AT1753" s="27"/>
    </row>
    <row r="1754" spans="44:46" ht="12.75">
      <c r="AR1754" s="27"/>
      <c r="AS1754" s="27"/>
      <c r="AT1754" s="27"/>
    </row>
    <row r="1755" spans="44:46" ht="12.75">
      <c r="AR1755" s="27"/>
      <c r="AS1755" s="27"/>
      <c r="AT1755" s="27"/>
    </row>
    <row r="1756" spans="44:46" ht="12.75">
      <c r="AR1756" s="27"/>
      <c r="AS1756" s="27"/>
      <c r="AT1756" s="27"/>
    </row>
    <row r="1757" spans="44:46" ht="12.75">
      <c r="AR1757" s="27"/>
      <c r="AS1757" s="27"/>
      <c r="AT1757" s="27"/>
    </row>
    <row r="1758" spans="44:46" ht="12.75">
      <c r="AR1758" s="27"/>
      <c r="AS1758" s="27"/>
      <c r="AT1758" s="27"/>
    </row>
    <row r="1759" spans="44:46" ht="12.75">
      <c r="AR1759" s="27"/>
      <c r="AS1759" s="27"/>
      <c r="AT1759" s="27"/>
    </row>
    <row r="1760" spans="44:46" ht="12.75">
      <c r="AR1760" s="27"/>
      <c r="AS1760" s="27"/>
      <c r="AT1760" s="27"/>
    </row>
    <row r="1761" spans="44:46" ht="12.75">
      <c r="AR1761" s="27"/>
      <c r="AS1761" s="27"/>
      <c r="AT1761" s="27"/>
    </row>
    <row r="1762" spans="44:46" ht="12.75">
      <c r="AR1762" s="27"/>
      <c r="AS1762" s="27"/>
      <c r="AT1762" s="27"/>
    </row>
    <row r="1763" spans="44:46" ht="12.75">
      <c r="AR1763" s="27"/>
      <c r="AS1763" s="27"/>
      <c r="AT1763" s="27"/>
    </row>
    <row r="1764" spans="44:46" ht="12.75">
      <c r="AR1764" s="27"/>
      <c r="AS1764" s="27"/>
      <c r="AT1764" s="27"/>
    </row>
    <row r="1765" spans="44:46" ht="12.75">
      <c r="AR1765" s="27"/>
      <c r="AS1765" s="27"/>
      <c r="AT1765" s="27"/>
    </row>
    <row r="1766" spans="44:46" ht="12.75">
      <c r="AR1766" s="27"/>
      <c r="AS1766" s="27"/>
      <c r="AT1766" s="27"/>
    </row>
    <row r="1767" spans="44:46" ht="12.75">
      <c r="AR1767" s="27"/>
      <c r="AS1767" s="27"/>
      <c r="AT1767" s="27"/>
    </row>
    <row r="1768" spans="44:46" ht="12.75">
      <c r="AR1768" s="27"/>
      <c r="AS1768" s="27"/>
      <c r="AT1768" s="27"/>
    </row>
    <row r="1769" spans="44:46" ht="12.75">
      <c r="AR1769" s="27"/>
      <c r="AS1769" s="27"/>
      <c r="AT1769" s="27"/>
    </row>
    <row r="1770" spans="44:46" ht="12.75">
      <c r="AR1770" s="27"/>
      <c r="AS1770" s="27"/>
      <c r="AT1770" s="27"/>
    </row>
    <row r="1771" spans="44:46" ht="12.75">
      <c r="AR1771" s="27"/>
      <c r="AS1771" s="27"/>
      <c r="AT1771" s="27"/>
    </row>
    <row r="1772" spans="44:46" ht="12.75">
      <c r="AR1772" s="27"/>
      <c r="AS1772" s="27"/>
      <c r="AT1772" s="27"/>
    </row>
    <row r="1773" spans="44:46" ht="12.75">
      <c r="AR1773" s="27"/>
      <c r="AS1773" s="27"/>
      <c r="AT1773" s="27"/>
    </row>
    <row r="1774" spans="44:46" ht="12.75">
      <c r="AR1774" s="27"/>
      <c r="AS1774" s="27"/>
      <c r="AT1774" s="27"/>
    </row>
    <row r="1775" spans="44:46" ht="12.75">
      <c r="AR1775" s="27"/>
      <c r="AS1775" s="27"/>
      <c r="AT1775" s="27"/>
    </row>
    <row r="1776" spans="44:46" ht="12.75">
      <c r="AR1776" s="27"/>
      <c r="AS1776" s="27"/>
      <c r="AT1776" s="27"/>
    </row>
    <row r="1777" spans="44:46" ht="12.75">
      <c r="AR1777" s="27"/>
      <c r="AS1777" s="27"/>
      <c r="AT1777" s="27"/>
    </row>
    <row r="1778" spans="44:46" ht="12.75">
      <c r="AR1778" s="27"/>
      <c r="AS1778" s="27"/>
      <c r="AT1778" s="27"/>
    </row>
    <row r="1779" spans="44:46" ht="12.75">
      <c r="AR1779" s="27"/>
      <c r="AS1779" s="27"/>
      <c r="AT1779" s="27"/>
    </row>
    <row r="1780" spans="44:46" ht="12.75">
      <c r="AR1780" s="27"/>
      <c r="AS1780" s="27"/>
      <c r="AT1780" s="27"/>
    </row>
    <row r="1781" spans="44:46" ht="12.75">
      <c r="AR1781" s="27"/>
      <c r="AS1781" s="27"/>
      <c r="AT1781" s="27"/>
    </row>
    <row r="1782" spans="44:46" ht="12.75">
      <c r="AR1782" s="27"/>
      <c r="AS1782" s="27"/>
      <c r="AT1782" s="27"/>
    </row>
    <row r="1783" spans="44:46" ht="12.75">
      <c r="AR1783" s="27"/>
      <c r="AS1783" s="27"/>
      <c r="AT1783" s="27"/>
    </row>
    <row r="1784" spans="44:46" ht="12.75">
      <c r="AR1784" s="27"/>
      <c r="AS1784" s="27"/>
      <c r="AT1784" s="27"/>
    </row>
    <row r="1785" spans="44:46" ht="12.75">
      <c r="AR1785" s="27"/>
      <c r="AS1785" s="27"/>
      <c r="AT1785" s="27"/>
    </row>
    <row r="1786" spans="44:46" ht="12.75">
      <c r="AR1786" s="27"/>
      <c r="AS1786" s="27"/>
      <c r="AT1786" s="27"/>
    </row>
    <row r="1787" spans="44:46" ht="12.75">
      <c r="AR1787" s="27"/>
      <c r="AS1787" s="27"/>
      <c r="AT1787" s="27"/>
    </row>
    <row r="1788" spans="44:46" ht="12.75">
      <c r="AR1788" s="27"/>
      <c r="AS1788" s="27"/>
      <c r="AT1788" s="27"/>
    </row>
    <row r="1789" spans="44:46" ht="12.75">
      <c r="AR1789" s="27"/>
      <c r="AS1789" s="27"/>
      <c r="AT1789" s="27"/>
    </row>
    <row r="1790" spans="44:46" ht="12.75">
      <c r="AR1790" s="27"/>
      <c r="AS1790" s="27"/>
      <c r="AT1790" s="27"/>
    </row>
    <row r="1791" spans="44:46" ht="12.75">
      <c r="AR1791" s="27"/>
      <c r="AS1791" s="27"/>
      <c r="AT1791" s="27"/>
    </row>
    <row r="1792" spans="44:46" ht="12.75">
      <c r="AR1792" s="27"/>
      <c r="AS1792" s="27"/>
      <c r="AT1792" s="27"/>
    </row>
    <row r="1793" spans="44:46" ht="12.75">
      <c r="AR1793" s="27"/>
      <c r="AS1793" s="27"/>
      <c r="AT1793" s="27"/>
    </row>
    <row r="1794" spans="44:46" ht="12.75">
      <c r="AR1794" s="27"/>
      <c r="AS1794" s="27"/>
      <c r="AT1794" s="27"/>
    </row>
    <row r="1795" spans="44:46" ht="12.75">
      <c r="AR1795" s="27"/>
      <c r="AS1795" s="27"/>
      <c r="AT1795" s="27"/>
    </row>
    <row r="1796" spans="44:46" ht="12.75">
      <c r="AR1796" s="27"/>
      <c r="AS1796" s="27"/>
      <c r="AT1796" s="27"/>
    </row>
    <row r="1797" spans="44:46" ht="12.75">
      <c r="AR1797" s="27"/>
      <c r="AS1797" s="27"/>
      <c r="AT1797" s="27"/>
    </row>
    <row r="1798" spans="44:46" ht="12.75">
      <c r="AR1798" s="27"/>
      <c r="AS1798" s="27"/>
      <c r="AT1798" s="27"/>
    </row>
    <row r="1799" spans="44:46" ht="12.75">
      <c r="AR1799" s="27"/>
      <c r="AS1799" s="27"/>
      <c r="AT1799" s="27"/>
    </row>
    <row r="1800" spans="44:46" ht="12.75">
      <c r="AR1800" s="27"/>
      <c r="AS1800" s="27"/>
      <c r="AT1800" s="27"/>
    </row>
    <row r="1801" spans="44:46" ht="12.75">
      <c r="AR1801" s="27"/>
      <c r="AS1801" s="27"/>
      <c r="AT1801" s="27"/>
    </row>
    <row r="1802" spans="44:46" ht="12.75">
      <c r="AR1802" s="27"/>
      <c r="AS1802" s="27"/>
      <c r="AT1802" s="27"/>
    </row>
    <row r="1803" spans="44:46" ht="12.75">
      <c r="AR1803" s="27"/>
      <c r="AS1803" s="27"/>
      <c r="AT1803" s="27"/>
    </row>
    <row r="1804" spans="44:46" ht="12.75">
      <c r="AR1804" s="27"/>
      <c r="AS1804" s="27"/>
      <c r="AT1804" s="27"/>
    </row>
    <row r="1805" spans="44:46" ht="12.75">
      <c r="AR1805" s="27"/>
      <c r="AS1805" s="27"/>
      <c r="AT1805" s="27"/>
    </row>
    <row r="1806" spans="44:46" ht="12.75">
      <c r="AR1806" s="27"/>
      <c r="AS1806" s="27"/>
      <c r="AT1806" s="27"/>
    </row>
    <row r="1807" spans="44:46" ht="12.75">
      <c r="AR1807" s="27"/>
      <c r="AS1807" s="27"/>
      <c r="AT1807" s="27"/>
    </row>
    <row r="1808" spans="44:46" ht="12.75">
      <c r="AR1808" s="27"/>
      <c r="AS1808" s="27"/>
      <c r="AT1808" s="27"/>
    </row>
    <row r="1809" spans="44:46" ht="12.75">
      <c r="AR1809" s="27"/>
      <c r="AS1809" s="27"/>
      <c r="AT1809" s="27"/>
    </row>
    <row r="1810" spans="44:46" ht="12.75">
      <c r="AR1810" s="27"/>
      <c r="AS1810" s="27"/>
      <c r="AT1810" s="27"/>
    </row>
    <row r="1811" spans="44:46" ht="12.75">
      <c r="AR1811" s="27"/>
      <c r="AS1811" s="27"/>
      <c r="AT1811" s="27"/>
    </row>
    <row r="1812" spans="44:46" ht="12.75">
      <c r="AR1812" s="27"/>
      <c r="AS1812" s="27"/>
      <c r="AT1812" s="27"/>
    </row>
    <row r="1813" spans="44:46" ht="12.75">
      <c r="AR1813" s="27"/>
      <c r="AS1813" s="27"/>
      <c r="AT1813" s="27"/>
    </row>
    <row r="1814" spans="44:46" ht="12.75">
      <c r="AR1814" s="27"/>
      <c r="AS1814" s="27"/>
      <c r="AT1814" s="27"/>
    </row>
    <row r="1815" spans="44:46" ht="12.75">
      <c r="AR1815" s="27"/>
      <c r="AS1815" s="27"/>
      <c r="AT1815" s="27"/>
    </row>
    <row r="1816" spans="44:46" ht="12.75">
      <c r="AR1816" s="27"/>
      <c r="AS1816" s="27"/>
      <c r="AT1816" s="27"/>
    </row>
    <row r="1817" spans="44:46" ht="12.75">
      <c r="AR1817" s="27"/>
      <c r="AS1817" s="27"/>
      <c r="AT1817" s="27"/>
    </row>
    <row r="1818" spans="44:46" ht="12.75">
      <c r="AR1818" s="27"/>
      <c r="AS1818" s="27"/>
      <c r="AT1818" s="27"/>
    </row>
    <row r="1819" spans="44:46" ht="12.75">
      <c r="AR1819" s="27"/>
      <c r="AS1819" s="27"/>
      <c r="AT1819" s="27"/>
    </row>
    <row r="1820" spans="44:46" ht="12.75">
      <c r="AR1820" s="27"/>
      <c r="AS1820" s="27"/>
      <c r="AT1820" s="27"/>
    </row>
    <row r="1821" spans="44:46" ht="12.75">
      <c r="AR1821" s="27"/>
      <c r="AS1821" s="27"/>
      <c r="AT1821" s="27"/>
    </row>
    <row r="1822" spans="44:46" ht="12.75">
      <c r="AR1822" s="27"/>
      <c r="AS1822" s="27"/>
      <c r="AT1822" s="27"/>
    </row>
    <row r="1823" spans="44:46" ht="12.75">
      <c r="AR1823" s="27"/>
      <c r="AS1823" s="27"/>
      <c r="AT1823" s="27"/>
    </row>
    <row r="1824" spans="44:46" ht="12.75">
      <c r="AR1824" s="27"/>
      <c r="AS1824" s="27"/>
      <c r="AT1824" s="27"/>
    </row>
    <row r="1825" spans="44:46" ht="12.75">
      <c r="AR1825" s="27"/>
      <c r="AS1825" s="27"/>
      <c r="AT1825" s="27"/>
    </row>
    <row r="1826" spans="44:46" ht="12.75">
      <c r="AR1826" s="27"/>
      <c r="AS1826" s="27"/>
      <c r="AT1826" s="27"/>
    </row>
    <row r="1827" spans="44:46" ht="12.75">
      <c r="AR1827" s="27"/>
      <c r="AS1827" s="27"/>
      <c r="AT1827" s="27"/>
    </row>
    <row r="1828" spans="44:46" ht="12.75">
      <c r="AR1828" s="27"/>
      <c r="AS1828" s="27"/>
      <c r="AT1828" s="27"/>
    </row>
    <row r="1829" spans="44:46" ht="12.75">
      <c r="AR1829" s="27"/>
      <c r="AS1829" s="27"/>
      <c r="AT1829" s="27"/>
    </row>
    <row r="1830" spans="44:46" ht="12.75">
      <c r="AR1830" s="27"/>
      <c r="AS1830" s="27"/>
      <c r="AT1830" s="27"/>
    </row>
    <row r="1831" spans="44:46" ht="12.75">
      <c r="AR1831" s="27"/>
      <c r="AS1831" s="27"/>
      <c r="AT1831" s="27"/>
    </row>
    <row r="1832" spans="44:46" ht="12.75">
      <c r="AR1832" s="27"/>
      <c r="AS1832" s="27"/>
      <c r="AT1832" s="27"/>
    </row>
    <row r="1833" spans="44:46" ht="12.75">
      <c r="AR1833" s="27"/>
      <c r="AS1833" s="27"/>
      <c r="AT1833" s="27"/>
    </row>
    <row r="1834" spans="44:46" ht="12.75">
      <c r="AR1834" s="27"/>
      <c r="AS1834" s="27"/>
      <c r="AT1834" s="27"/>
    </row>
    <row r="1835" spans="44:46" ht="12.75">
      <c r="AR1835" s="27"/>
      <c r="AS1835" s="27"/>
      <c r="AT1835" s="27"/>
    </row>
    <row r="1836" spans="44:46" ht="12.75">
      <c r="AR1836" s="27"/>
      <c r="AS1836" s="27"/>
      <c r="AT1836" s="27"/>
    </row>
    <row r="1837" spans="44:46" ht="12.75">
      <c r="AR1837" s="27"/>
      <c r="AS1837" s="27"/>
      <c r="AT1837" s="27"/>
    </row>
    <row r="1838" spans="44:46" ht="12.75">
      <c r="AR1838" s="27"/>
      <c r="AS1838" s="27"/>
      <c r="AT1838" s="27"/>
    </row>
    <row r="1839" spans="44:46" ht="12.75">
      <c r="AR1839" s="27"/>
      <c r="AS1839" s="27"/>
      <c r="AT1839" s="27"/>
    </row>
    <row r="1840" spans="44:46" ht="12.75">
      <c r="AR1840" s="27"/>
      <c r="AS1840" s="27"/>
      <c r="AT1840" s="27"/>
    </row>
    <row r="1841" spans="44:46" ht="12.75">
      <c r="AR1841" s="27"/>
      <c r="AS1841" s="27"/>
      <c r="AT1841" s="27"/>
    </row>
    <row r="1842" spans="44:46" ht="12.75">
      <c r="AR1842" s="27"/>
      <c r="AS1842" s="27"/>
      <c r="AT1842" s="27"/>
    </row>
    <row r="1843" spans="44:46" ht="12.75">
      <c r="AR1843" s="27"/>
      <c r="AS1843" s="27"/>
      <c r="AT1843" s="27"/>
    </row>
    <row r="1844" spans="44:46" ht="12.75">
      <c r="AR1844" s="27"/>
      <c r="AS1844" s="27"/>
      <c r="AT1844" s="27"/>
    </row>
    <row r="1845" spans="44:46" ht="12.75">
      <c r="AR1845" s="27"/>
      <c r="AS1845" s="27"/>
      <c r="AT1845" s="27"/>
    </row>
    <row r="1846" spans="44:46" ht="12.75">
      <c r="AR1846" s="27"/>
      <c r="AS1846" s="27"/>
      <c r="AT1846" s="27"/>
    </row>
    <row r="1847" spans="44:46" ht="12.75">
      <c r="AR1847" s="27"/>
      <c r="AS1847" s="27"/>
      <c r="AT1847" s="27"/>
    </row>
    <row r="1848" spans="44:46" ht="12.75">
      <c r="AR1848" s="27"/>
      <c r="AS1848" s="27"/>
      <c r="AT1848" s="27"/>
    </row>
    <row r="1849" spans="44:46" ht="12.75">
      <c r="AR1849" s="27"/>
      <c r="AS1849" s="27"/>
      <c r="AT1849" s="27"/>
    </row>
    <row r="1850" spans="44:46" ht="12.75">
      <c r="AR1850" s="27"/>
      <c r="AS1850" s="27"/>
      <c r="AT1850" s="27"/>
    </row>
    <row r="1851" spans="44:46" ht="12.75">
      <c r="AR1851" s="27"/>
      <c r="AS1851" s="27"/>
      <c r="AT1851" s="27"/>
    </row>
    <row r="1852" spans="44:46" ht="12.75">
      <c r="AR1852" s="27"/>
      <c r="AS1852" s="27"/>
      <c r="AT1852" s="27"/>
    </row>
    <row r="1853" spans="44:46" ht="12.75">
      <c r="AR1853" s="27"/>
      <c r="AS1853" s="27"/>
      <c r="AT1853" s="27"/>
    </row>
    <row r="1854" spans="44:46" ht="12.75">
      <c r="AR1854" s="27"/>
      <c r="AS1854" s="27"/>
      <c r="AT1854" s="27"/>
    </row>
    <row r="1855" spans="44:46" ht="12.75">
      <c r="AR1855" s="27"/>
      <c r="AS1855" s="27"/>
      <c r="AT1855" s="27"/>
    </row>
    <row r="1856" spans="44:46" ht="12.75">
      <c r="AR1856" s="27"/>
      <c r="AS1856" s="27"/>
      <c r="AT1856" s="27"/>
    </row>
    <row r="1857" spans="44:46" ht="12.75">
      <c r="AR1857" s="27"/>
      <c r="AS1857" s="27"/>
      <c r="AT1857" s="27"/>
    </row>
    <row r="1858" spans="44:46" ht="12.75">
      <c r="AR1858" s="27"/>
      <c r="AS1858" s="27"/>
      <c r="AT1858" s="27"/>
    </row>
    <row r="1859" spans="44:46" ht="12.75">
      <c r="AR1859" s="27"/>
      <c r="AS1859" s="27"/>
      <c r="AT1859" s="27"/>
    </row>
    <row r="1860" spans="44:46" ht="12.75">
      <c r="AR1860" s="27"/>
      <c r="AS1860" s="27"/>
      <c r="AT1860" s="27"/>
    </row>
    <row r="1861" spans="44:46" ht="12.75">
      <c r="AR1861" s="27"/>
      <c r="AS1861" s="27"/>
      <c r="AT1861" s="27"/>
    </row>
    <row r="1862" spans="44:46" ht="12.75">
      <c r="AR1862" s="27"/>
      <c r="AS1862" s="27"/>
      <c r="AT1862" s="27"/>
    </row>
    <row r="1863" spans="44:46" ht="12.75">
      <c r="AR1863" s="27"/>
      <c r="AS1863" s="27"/>
      <c r="AT1863" s="27"/>
    </row>
    <row r="1864" spans="44:46" ht="12.75">
      <c r="AR1864" s="27"/>
      <c r="AS1864" s="27"/>
      <c r="AT1864" s="27"/>
    </row>
    <row r="1865" spans="44:46" ht="12.75">
      <c r="AR1865" s="27"/>
      <c r="AS1865" s="27"/>
      <c r="AT1865" s="27"/>
    </row>
    <row r="1866" spans="44:46" ht="12.75">
      <c r="AR1866" s="27"/>
      <c r="AS1866" s="27"/>
      <c r="AT1866" s="27"/>
    </row>
    <row r="1867" spans="44:46" ht="12.75">
      <c r="AR1867" s="27"/>
      <c r="AS1867" s="27"/>
      <c r="AT1867" s="27"/>
    </row>
    <row r="1868" spans="44:46" ht="12.75">
      <c r="AR1868" s="27"/>
      <c r="AS1868" s="27"/>
      <c r="AT1868" s="27"/>
    </row>
    <row r="1869" spans="44:46" ht="12.75">
      <c r="AR1869" s="27"/>
      <c r="AS1869" s="27"/>
      <c r="AT1869" s="27"/>
    </row>
    <row r="1870" spans="44:46" ht="12.75">
      <c r="AR1870" s="27"/>
      <c r="AS1870" s="27"/>
      <c r="AT1870" s="27"/>
    </row>
    <row r="1871" spans="44:46" ht="12.75">
      <c r="AR1871" s="27"/>
      <c r="AS1871" s="27"/>
      <c r="AT1871" s="27"/>
    </row>
    <row r="1872" spans="44:46" ht="12.75">
      <c r="AR1872" s="27"/>
      <c r="AS1872" s="27"/>
      <c r="AT1872" s="27"/>
    </row>
    <row r="1873" spans="44:46" ht="12.75">
      <c r="AR1873" s="27"/>
      <c r="AS1873" s="27"/>
      <c r="AT1873" s="27"/>
    </row>
    <row r="1874" spans="44:46" ht="12.75">
      <c r="AR1874" s="27"/>
      <c r="AS1874" s="27"/>
      <c r="AT1874" s="27"/>
    </row>
    <row r="1875" spans="44:46" ht="12.75">
      <c r="AR1875" s="27"/>
      <c r="AS1875" s="27"/>
      <c r="AT1875" s="27"/>
    </row>
    <row r="1876" spans="44:46" ht="12.75">
      <c r="AR1876" s="27"/>
      <c r="AS1876" s="27"/>
      <c r="AT1876" s="27"/>
    </row>
    <row r="1877" spans="44:46" ht="12.75">
      <c r="AR1877" s="27"/>
      <c r="AS1877" s="27"/>
      <c r="AT1877" s="27"/>
    </row>
    <row r="1878" spans="44:46" ht="12.75">
      <c r="AR1878" s="27"/>
      <c r="AS1878" s="27"/>
      <c r="AT1878" s="27"/>
    </row>
    <row r="1879" spans="44:46" ht="12.75">
      <c r="AR1879" s="27"/>
      <c r="AS1879" s="27"/>
      <c r="AT1879" s="27"/>
    </row>
    <row r="1880" spans="44:46" ht="12.75">
      <c r="AR1880" s="27"/>
      <c r="AS1880" s="27"/>
      <c r="AT1880" s="27"/>
    </row>
    <row r="1881" spans="44:46" ht="12.75">
      <c r="AR1881" s="27"/>
      <c r="AS1881" s="27"/>
      <c r="AT1881" s="27"/>
    </row>
    <row r="1882" spans="44:46" ht="12.75">
      <c r="AR1882" s="27"/>
      <c r="AS1882" s="27"/>
      <c r="AT1882" s="27"/>
    </row>
    <row r="1883" spans="44:46" ht="12.75">
      <c r="AR1883" s="27"/>
      <c r="AS1883" s="27"/>
      <c r="AT1883" s="27"/>
    </row>
    <row r="1884" spans="44:46" ht="12.75">
      <c r="AR1884" s="27"/>
      <c r="AS1884" s="27"/>
      <c r="AT1884" s="27"/>
    </row>
    <row r="1885" spans="44:46" ht="12.75">
      <c r="AR1885" s="27"/>
      <c r="AS1885" s="27"/>
      <c r="AT1885" s="27"/>
    </row>
    <row r="1886" spans="44:46" ht="12.75">
      <c r="AR1886" s="27"/>
      <c r="AS1886" s="27"/>
      <c r="AT1886" s="27"/>
    </row>
    <row r="1887" spans="44:46" ht="12.75">
      <c r="AR1887" s="27"/>
      <c r="AS1887" s="27"/>
      <c r="AT1887" s="27"/>
    </row>
    <row r="1888" spans="44:46" ht="12.75">
      <c r="AR1888" s="27"/>
      <c r="AS1888" s="27"/>
      <c r="AT1888" s="27"/>
    </row>
    <row r="1889" spans="44:46" ht="12.75">
      <c r="AR1889" s="27"/>
      <c r="AS1889" s="27"/>
      <c r="AT1889" s="27"/>
    </row>
    <row r="1890" spans="44:46" ht="12.75">
      <c r="AR1890" s="27"/>
      <c r="AS1890" s="27"/>
      <c r="AT1890" s="27"/>
    </row>
    <row r="1891" spans="44:46" ht="12.75">
      <c r="AR1891" s="27"/>
      <c r="AS1891" s="27"/>
      <c r="AT1891" s="27"/>
    </row>
    <row r="1892" spans="44:46" ht="12.75">
      <c r="AR1892" s="27"/>
      <c r="AS1892" s="27"/>
      <c r="AT1892" s="27"/>
    </row>
    <row r="1893" spans="44:46" ht="12.75">
      <c r="AR1893" s="27"/>
      <c r="AS1893" s="27"/>
      <c r="AT1893" s="27"/>
    </row>
    <row r="1894" spans="44:46" ht="12.75">
      <c r="AR1894" s="27"/>
      <c r="AS1894" s="27"/>
      <c r="AT1894" s="27"/>
    </row>
    <row r="1895" spans="44:46" ht="12.75">
      <c r="AR1895" s="27"/>
      <c r="AS1895" s="27"/>
      <c r="AT1895" s="27"/>
    </row>
    <row r="1896" spans="44:46" ht="12.75">
      <c r="AR1896" s="27"/>
      <c r="AS1896" s="27"/>
      <c r="AT1896" s="27"/>
    </row>
    <row r="1897" spans="44:46" ht="12.75">
      <c r="AR1897" s="27"/>
      <c r="AS1897" s="27"/>
      <c r="AT1897" s="27"/>
    </row>
    <row r="1898" spans="44:46" ht="12.75">
      <c r="AR1898" s="27"/>
      <c r="AS1898" s="27"/>
      <c r="AT1898" s="27"/>
    </row>
    <row r="1899" spans="44:46" ht="12.75">
      <c r="AR1899" s="27"/>
      <c r="AS1899" s="27"/>
      <c r="AT1899" s="27"/>
    </row>
    <row r="1900" spans="44:46" ht="12.75">
      <c r="AR1900" s="27"/>
      <c r="AS1900" s="27"/>
      <c r="AT1900" s="27"/>
    </row>
    <row r="1901" spans="44:46" ht="12.75">
      <c r="AR1901" s="27"/>
      <c r="AS1901" s="27"/>
      <c r="AT1901" s="27"/>
    </row>
    <row r="1902" spans="44:46" ht="12.75">
      <c r="AR1902" s="27"/>
      <c r="AS1902" s="27"/>
      <c r="AT1902" s="27"/>
    </row>
    <row r="1903" spans="44:46" ht="12.75">
      <c r="AR1903" s="27"/>
      <c r="AS1903" s="27"/>
      <c r="AT1903" s="27"/>
    </row>
    <row r="1904" spans="44:46" ht="12.75">
      <c r="AR1904" s="27"/>
      <c r="AS1904" s="27"/>
      <c r="AT1904" s="27"/>
    </row>
    <row r="1905" spans="44:46" ht="12.75">
      <c r="AR1905" s="27"/>
      <c r="AS1905" s="27"/>
      <c r="AT1905" s="27"/>
    </row>
    <row r="1906" spans="44:46" ht="12.75">
      <c r="AR1906" s="27"/>
      <c r="AS1906" s="27"/>
      <c r="AT1906" s="27"/>
    </row>
    <row r="1907" spans="44:46" ht="12.75">
      <c r="AR1907" s="27"/>
      <c r="AS1907" s="27"/>
      <c r="AT1907" s="27"/>
    </row>
    <row r="1908" spans="44:46" ht="12.75">
      <c r="AR1908" s="27"/>
      <c r="AS1908" s="27"/>
      <c r="AT1908" s="27"/>
    </row>
    <row r="1909" spans="44:46" ht="12.75">
      <c r="AR1909" s="27"/>
      <c r="AS1909" s="27"/>
      <c r="AT1909" s="27"/>
    </row>
    <row r="1910" spans="44:46" ht="12.75">
      <c r="AR1910" s="27"/>
      <c r="AS1910" s="27"/>
      <c r="AT1910" s="27"/>
    </row>
    <row r="1911" spans="44:46" ht="12.75">
      <c r="AR1911" s="27"/>
      <c r="AS1911" s="27"/>
      <c r="AT1911" s="27"/>
    </row>
    <row r="1912" spans="44:46" ht="12.75">
      <c r="AR1912" s="27"/>
      <c r="AS1912" s="27"/>
      <c r="AT1912" s="27"/>
    </row>
    <row r="1913" spans="44:46" ht="12.75">
      <c r="AR1913" s="27"/>
      <c r="AS1913" s="27"/>
      <c r="AT1913" s="27"/>
    </row>
    <row r="1914" spans="44:46" ht="12.75">
      <c r="AR1914" s="27"/>
      <c r="AS1914" s="27"/>
      <c r="AT1914" s="27"/>
    </row>
    <row r="1915" spans="44:46" ht="12.75">
      <c r="AR1915" s="27"/>
      <c r="AS1915" s="27"/>
      <c r="AT1915" s="27"/>
    </row>
    <row r="1916" spans="44:46" ht="12.75">
      <c r="AR1916" s="27"/>
      <c r="AS1916" s="27"/>
      <c r="AT1916" s="27"/>
    </row>
    <row r="1917" spans="44:46" ht="12.75">
      <c r="AR1917" s="27"/>
      <c r="AS1917" s="27"/>
      <c r="AT1917" s="27"/>
    </row>
    <row r="1918" spans="44:46" ht="12.75">
      <c r="AR1918" s="27"/>
      <c r="AS1918" s="27"/>
      <c r="AT1918" s="27"/>
    </row>
    <row r="1919" spans="44:46" ht="12.75">
      <c r="AR1919" s="27"/>
      <c r="AS1919" s="27"/>
      <c r="AT1919" s="27"/>
    </row>
    <row r="1920" spans="44:46" ht="12.75">
      <c r="AR1920" s="27"/>
      <c r="AS1920" s="27"/>
      <c r="AT1920" s="27"/>
    </row>
    <row r="1921" spans="44:46" ht="12.75">
      <c r="AR1921" s="27"/>
      <c r="AS1921" s="27"/>
      <c r="AT1921" s="27"/>
    </row>
    <row r="1922" spans="44:46" ht="12.75">
      <c r="AR1922" s="27"/>
      <c r="AS1922" s="27"/>
      <c r="AT1922" s="27"/>
    </row>
    <row r="1923" spans="44:46" ht="12.75">
      <c r="AR1923" s="27"/>
      <c r="AS1923" s="27"/>
      <c r="AT1923" s="27"/>
    </row>
    <row r="1924" spans="44:46" ht="12.75">
      <c r="AR1924" s="27"/>
      <c r="AS1924" s="27"/>
      <c r="AT1924" s="27"/>
    </row>
    <row r="1925" spans="44:46" ht="12.75">
      <c r="AR1925" s="27"/>
      <c r="AS1925" s="27"/>
      <c r="AT1925" s="27"/>
    </row>
    <row r="1926" spans="44:46" ht="12.75">
      <c r="AR1926" s="27"/>
      <c r="AS1926" s="27"/>
      <c r="AT1926" s="27"/>
    </row>
    <row r="1927" spans="44:46" ht="12.75">
      <c r="AR1927" s="27"/>
      <c r="AS1927" s="27"/>
      <c r="AT1927" s="27"/>
    </row>
    <row r="1928" spans="44:46" ht="12.75">
      <c r="AR1928" s="27"/>
      <c r="AS1928" s="27"/>
      <c r="AT1928" s="27"/>
    </row>
    <row r="1929" spans="44:46" ht="12.75">
      <c r="AR1929" s="27"/>
      <c r="AS1929" s="27"/>
      <c r="AT1929" s="27"/>
    </row>
    <row r="1930" spans="44:46" ht="12.75">
      <c r="AR1930" s="27"/>
      <c r="AS1930" s="27"/>
      <c r="AT1930" s="27"/>
    </row>
    <row r="1931" spans="44:46" ht="12.75">
      <c r="AR1931" s="27"/>
      <c r="AS1931" s="27"/>
      <c r="AT1931" s="27"/>
    </row>
    <row r="1932" spans="44:46" ht="12.75">
      <c r="AR1932" s="27"/>
      <c r="AS1932" s="27"/>
      <c r="AT1932" s="27"/>
    </row>
    <row r="1933" spans="44:46" ht="12.75">
      <c r="AR1933" s="27"/>
      <c r="AS1933" s="27"/>
      <c r="AT1933" s="27"/>
    </row>
    <row r="1934" spans="44:46" ht="12.75">
      <c r="AR1934" s="27"/>
      <c r="AS1934" s="27"/>
      <c r="AT1934" s="27"/>
    </row>
    <row r="1935" spans="44:46" ht="12.75">
      <c r="AR1935" s="27"/>
      <c r="AS1935" s="27"/>
      <c r="AT1935" s="27"/>
    </row>
    <row r="1936" spans="44:46" ht="12.75">
      <c r="AR1936" s="27"/>
      <c r="AS1936" s="27"/>
      <c r="AT1936" s="27"/>
    </row>
    <row r="1937" spans="44:46" ht="12.75">
      <c r="AR1937" s="27"/>
      <c r="AS1937" s="27"/>
      <c r="AT1937" s="27"/>
    </row>
    <row r="1938" spans="44:46" ht="12.75">
      <c r="AR1938" s="27"/>
      <c r="AS1938" s="27"/>
      <c r="AT1938" s="27"/>
    </row>
    <row r="1939" spans="44:46" ht="12.75">
      <c r="AR1939" s="27"/>
      <c r="AS1939" s="27"/>
      <c r="AT1939" s="27"/>
    </row>
    <row r="1940" spans="44:46" ht="12.75">
      <c r="AR1940" s="27"/>
      <c r="AS1940" s="27"/>
      <c r="AT1940" s="27"/>
    </row>
    <row r="1941" spans="44:46" ht="12.75">
      <c r="AR1941" s="27"/>
      <c r="AS1941" s="27"/>
      <c r="AT1941" s="27"/>
    </row>
    <row r="1942" spans="44:46" ht="12.75">
      <c r="AR1942" s="27"/>
      <c r="AS1942" s="27"/>
      <c r="AT1942" s="27"/>
    </row>
    <row r="1943" spans="44:46" ht="12.75">
      <c r="AR1943" s="27"/>
      <c r="AS1943" s="27"/>
      <c r="AT1943" s="27"/>
    </row>
    <row r="1944" spans="44:46" ht="12.75">
      <c r="AR1944" s="27"/>
      <c r="AS1944" s="27"/>
      <c r="AT1944" s="27"/>
    </row>
    <row r="1945" spans="44:46" ht="12.75">
      <c r="AR1945" s="27"/>
      <c r="AS1945" s="27"/>
      <c r="AT1945" s="27"/>
    </row>
    <row r="1946" spans="44:46" ht="12.75">
      <c r="AR1946" s="27"/>
      <c r="AS1946" s="27"/>
      <c r="AT1946" s="27"/>
    </row>
    <row r="1947" spans="44:46" ht="12.75">
      <c r="AR1947" s="27"/>
      <c r="AS1947" s="27"/>
      <c r="AT1947" s="27"/>
    </row>
    <row r="1948" spans="44:46" ht="12.75">
      <c r="AR1948" s="27"/>
      <c r="AS1948" s="27"/>
      <c r="AT1948" s="27"/>
    </row>
    <row r="1949" spans="44:46" ht="12.75">
      <c r="AR1949" s="27"/>
      <c r="AS1949" s="27"/>
      <c r="AT1949" s="27"/>
    </row>
    <row r="1950" spans="44:46" ht="12.75">
      <c r="AR1950" s="27"/>
      <c r="AS1950" s="27"/>
      <c r="AT1950" s="27"/>
    </row>
    <row r="1951" spans="44:46" ht="12.75">
      <c r="AR1951" s="27"/>
      <c r="AS1951" s="27"/>
      <c r="AT1951" s="27"/>
    </row>
    <row r="1952" spans="44:46" ht="12.75">
      <c r="AR1952" s="27"/>
      <c r="AS1952" s="27"/>
      <c r="AT1952" s="27"/>
    </row>
    <row r="1953" spans="44:46" ht="12.75">
      <c r="AR1953" s="27"/>
      <c r="AS1953" s="27"/>
      <c r="AT1953" s="27"/>
    </row>
    <row r="1954" spans="44:46" ht="12.75">
      <c r="AR1954" s="27"/>
      <c r="AS1954" s="27"/>
      <c r="AT1954" s="27"/>
    </row>
    <row r="1955" spans="44:46" ht="12.75">
      <c r="AR1955" s="27"/>
      <c r="AS1955" s="27"/>
      <c r="AT1955" s="27"/>
    </row>
    <row r="1956" spans="44:46" ht="12.75">
      <c r="AR1956" s="27"/>
      <c r="AS1956" s="27"/>
      <c r="AT1956" s="27"/>
    </row>
    <row r="1957" spans="44:46" ht="12.75">
      <c r="AR1957" s="27"/>
      <c r="AS1957" s="27"/>
      <c r="AT1957" s="27"/>
    </row>
    <row r="1958" spans="44:46" ht="12.75">
      <c r="AR1958" s="27"/>
      <c r="AS1958" s="27"/>
      <c r="AT1958" s="27"/>
    </row>
    <row r="1959" spans="44:46" ht="12.75">
      <c r="AR1959" s="27"/>
      <c r="AS1959" s="27"/>
      <c r="AT1959" s="27"/>
    </row>
    <row r="1960" spans="44:46" ht="12.75">
      <c r="AR1960" s="27"/>
      <c r="AS1960" s="27"/>
      <c r="AT1960" s="27"/>
    </row>
    <row r="1961" spans="44:46" ht="12.75">
      <c r="AR1961" s="27"/>
      <c r="AS1961" s="27"/>
      <c r="AT1961" s="27"/>
    </row>
    <row r="1962" spans="44:46" ht="12.75">
      <c r="AR1962" s="27"/>
      <c r="AS1962" s="27"/>
      <c r="AT1962" s="27"/>
    </row>
    <row r="1963" spans="44:46" ht="12.75">
      <c r="AR1963" s="27"/>
      <c r="AS1963" s="27"/>
      <c r="AT1963" s="27"/>
    </row>
    <row r="1964" spans="44:46" ht="12.75">
      <c r="AR1964" s="27"/>
      <c r="AS1964" s="27"/>
      <c r="AT1964" s="27"/>
    </row>
    <row r="1965" spans="44:46" ht="12.75">
      <c r="AR1965" s="27"/>
      <c r="AS1965" s="27"/>
      <c r="AT1965" s="27"/>
    </row>
    <row r="1966" spans="44:46" ht="12.75">
      <c r="AR1966" s="27"/>
      <c r="AS1966" s="27"/>
      <c r="AT1966" s="27"/>
    </row>
    <row r="1967" spans="44:46" ht="12.75">
      <c r="AR1967" s="27"/>
      <c r="AS1967" s="27"/>
      <c r="AT1967" s="27"/>
    </row>
    <row r="1968" spans="44:46" ht="12.75">
      <c r="AR1968" s="27"/>
      <c r="AS1968" s="27"/>
      <c r="AT1968" s="27"/>
    </row>
    <row r="1969" spans="44:46" ht="12.75">
      <c r="AR1969" s="27"/>
      <c r="AS1969" s="27"/>
      <c r="AT1969" s="27"/>
    </row>
    <row r="1970" spans="44:46" ht="12.75">
      <c r="AR1970" s="27"/>
      <c r="AS1970" s="27"/>
      <c r="AT1970" s="27"/>
    </row>
    <row r="1971" spans="44:46" ht="12.75">
      <c r="AR1971" s="27"/>
      <c r="AS1971" s="27"/>
      <c r="AT1971" s="27"/>
    </row>
    <row r="1972" spans="44:46" ht="12.75">
      <c r="AR1972" s="27"/>
      <c r="AS1972" s="27"/>
      <c r="AT1972" s="27"/>
    </row>
    <row r="1973" spans="44:46" ht="12.75">
      <c r="AR1973" s="27"/>
      <c r="AS1973" s="27"/>
      <c r="AT1973" s="27"/>
    </row>
    <row r="1974" spans="44:46" ht="12.75">
      <c r="AR1974" s="27"/>
      <c r="AS1974" s="27"/>
      <c r="AT1974" s="27"/>
    </row>
    <row r="1975" spans="44:46" ht="12.75">
      <c r="AR1975" s="27"/>
      <c r="AS1975" s="27"/>
      <c r="AT1975" s="27"/>
    </row>
    <row r="1976" spans="44:46" ht="12.75">
      <c r="AR1976" s="27"/>
      <c r="AS1976" s="27"/>
      <c r="AT1976" s="27"/>
    </row>
    <row r="1977" spans="44:46" ht="12.75">
      <c r="AR1977" s="27"/>
      <c r="AS1977" s="27"/>
      <c r="AT1977" s="27"/>
    </row>
    <row r="1978" spans="44:46" ht="12.75">
      <c r="AR1978" s="27"/>
      <c r="AS1978" s="27"/>
      <c r="AT1978" s="27"/>
    </row>
    <row r="1979" spans="44:46" ht="12.75">
      <c r="AR1979" s="27"/>
      <c r="AS1979" s="27"/>
      <c r="AT1979" s="27"/>
    </row>
    <row r="1980" spans="44:46" ht="12.75">
      <c r="AR1980" s="27"/>
      <c r="AS1980" s="27"/>
      <c r="AT1980" s="27"/>
    </row>
    <row r="1981" spans="44:46" ht="12.75">
      <c r="AR1981" s="27"/>
      <c r="AS1981" s="27"/>
      <c r="AT1981" s="27"/>
    </row>
    <row r="1982" spans="44:46" ht="12.75">
      <c r="AR1982" s="27"/>
      <c r="AS1982" s="27"/>
      <c r="AT1982" s="27"/>
    </row>
    <row r="1983" spans="44:46" ht="12.75">
      <c r="AR1983" s="27"/>
      <c r="AS1983" s="27"/>
      <c r="AT1983" s="27"/>
    </row>
    <row r="1984" spans="44:46" ht="12.75">
      <c r="AR1984" s="27"/>
      <c r="AS1984" s="27"/>
      <c r="AT1984" s="27"/>
    </row>
    <row r="1985" spans="44:46" ht="12.75">
      <c r="AR1985" s="27"/>
      <c r="AS1985" s="27"/>
      <c r="AT1985" s="27"/>
    </row>
    <row r="1986" spans="44:46" ht="12.75">
      <c r="AR1986" s="27"/>
      <c r="AS1986" s="27"/>
      <c r="AT1986" s="27"/>
    </row>
    <row r="1987" spans="44:46" ht="12.75">
      <c r="AR1987" s="27"/>
      <c r="AS1987" s="27"/>
      <c r="AT1987" s="27"/>
    </row>
    <row r="1988" spans="44:46" ht="12.75">
      <c r="AR1988" s="27"/>
      <c r="AS1988" s="27"/>
      <c r="AT1988" s="27"/>
    </row>
    <row r="1989" spans="44:46" ht="12.75">
      <c r="AR1989" s="27"/>
      <c r="AS1989" s="27"/>
      <c r="AT1989" s="27"/>
    </row>
    <row r="1990" spans="44:46" ht="12.75">
      <c r="AR1990" s="27"/>
      <c r="AS1990" s="27"/>
      <c r="AT1990" s="27"/>
    </row>
    <row r="1991" spans="44:46" ht="12.75">
      <c r="AR1991" s="27"/>
      <c r="AS1991" s="27"/>
      <c r="AT1991" s="27"/>
    </row>
    <row r="1992" spans="44:46" ht="12.75">
      <c r="AR1992" s="27"/>
      <c r="AS1992" s="27"/>
      <c r="AT1992" s="27"/>
    </row>
    <row r="1993" spans="44:46" ht="12.75">
      <c r="AR1993" s="27"/>
      <c r="AS1993" s="27"/>
      <c r="AT1993" s="27"/>
    </row>
    <row r="1994" spans="44:46" ht="12.75">
      <c r="AR1994" s="27"/>
      <c r="AS1994" s="27"/>
      <c r="AT1994" s="27"/>
    </row>
    <row r="1995" spans="44:46" ht="12.75">
      <c r="AR1995" s="27"/>
      <c r="AS1995" s="27"/>
      <c r="AT1995" s="27"/>
    </row>
    <row r="1996" spans="44:46" ht="12.75">
      <c r="AR1996" s="27"/>
      <c r="AS1996" s="27"/>
      <c r="AT1996" s="27"/>
    </row>
    <row r="1997" spans="44:46" ht="12.75">
      <c r="AR1997" s="27"/>
      <c r="AS1997" s="27"/>
      <c r="AT1997" s="27"/>
    </row>
    <row r="1998" spans="44:46" ht="12.75">
      <c r="AR1998" s="27"/>
      <c r="AS1998" s="27"/>
      <c r="AT1998" s="27"/>
    </row>
    <row r="1999" spans="44:46" ht="12.75">
      <c r="AR1999" s="27"/>
      <c r="AS1999" s="27"/>
      <c r="AT1999" s="27"/>
    </row>
    <row r="2000" spans="44:46" ht="12.75">
      <c r="AR2000" s="27"/>
      <c r="AS2000" s="27"/>
      <c r="AT2000" s="27"/>
    </row>
    <row r="2001" spans="44:46" ht="12.75">
      <c r="AR2001" s="27"/>
      <c r="AS2001" s="27"/>
      <c r="AT2001" s="27"/>
    </row>
    <row r="2002" spans="44:46" ht="12.75">
      <c r="AR2002" s="27"/>
      <c r="AS2002" s="27"/>
      <c r="AT2002" s="27"/>
    </row>
    <row r="2003" spans="44:46" ht="12.75">
      <c r="AR2003" s="27"/>
      <c r="AS2003" s="27"/>
      <c r="AT2003" s="27"/>
    </row>
    <row r="2004" spans="44:46" ht="12.75">
      <c r="AR2004" s="27"/>
      <c r="AS2004" s="27"/>
      <c r="AT2004" s="27"/>
    </row>
    <row r="2005" spans="44:46" ht="12.75">
      <c r="AR2005" s="27"/>
      <c r="AS2005" s="27"/>
      <c r="AT2005" s="27"/>
    </row>
    <row r="2006" spans="44:46" ht="12.75">
      <c r="AR2006" s="27"/>
      <c r="AS2006" s="27"/>
      <c r="AT2006" s="27"/>
    </row>
    <row r="2007" spans="44:46" ht="12.75">
      <c r="AR2007" s="27"/>
      <c r="AS2007" s="27"/>
      <c r="AT2007" s="27"/>
    </row>
    <row r="2008" spans="44:46" ht="12.75">
      <c r="AR2008" s="27"/>
      <c r="AS2008" s="27"/>
      <c r="AT2008" s="27"/>
    </row>
    <row r="2009" spans="44:46" ht="12.75">
      <c r="AR2009" s="27"/>
      <c r="AS2009" s="27"/>
      <c r="AT2009" s="27"/>
    </row>
    <row r="2010" spans="44:46" ht="12.75">
      <c r="AR2010" s="27"/>
      <c r="AS2010" s="27"/>
      <c r="AT2010" s="27"/>
    </row>
    <row r="2011" spans="44:46" ht="12.75">
      <c r="AR2011" s="27"/>
      <c r="AS2011" s="27"/>
      <c r="AT2011" s="27"/>
    </row>
    <row r="2012" spans="44:46" ht="12.75">
      <c r="AR2012" s="27"/>
      <c r="AS2012" s="27"/>
      <c r="AT2012" s="27"/>
    </row>
    <row r="2013" spans="44:46" ht="12.75">
      <c r="AR2013" s="27"/>
      <c r="AS2013" s="27"/>
      <c r="AT2013" s="27"/>
    </row>
    <row r="2014" spans="44:46" ht="12.75">
      <c r="AR2014" s="27"/>
      <c r="AS2014" s="27"/>
      <c r="AT2014" s="27"/>
    </row>
    <row r="2015" spans="44:46" ht="12.75">
      <c r="AR2015" s="27"/>
      <c r="AS2015" s="27"/>
      <c r="AT2015" s="27"/>
    </row>
    <row r="2016" spans="44:46" ht="12.75">
      <c r="AR2016" s="27"/>
      <c r="AS2016" s="27"/>
      <c r="AT2016" s="27"/>
    </row>
    <row r="2017" spans="44:46" ht="12.75">
      <c r="AR2017" s="27"/>
      <c r="AS2017" s="27"/>
      <c r="AT2017" s="27"/>
    </row>
    <row r="2018" spans="44:46" ht="12.75">
      <c r="AR2018" s="27"/>
      <c r="AS2018" s="27"/>
      <c r="AT2018" s="27"/>
    </row>
    <row r="2019" spans="44:46" ht="12.75">
      <c r="AR2019" s="27"/>
      <c r="AS2019" s="27"/>
      <c r="AT2019" s="27"/>
    </row>
    <row r="2020" spans="44:46" ht="12.75">
      <c r="AR2020" s="27"/>
      <c r="AS2020" s="27"/>
      <c r="AT2020" s="27"/>
    </row>
    <row r="2021" spans="44:46" ht="12.75">
      <c r="AR2021" s="27"/>
      <c r="AS2021" s="27"/>
      <c r="AT2021" s="27"/>
    </row>
    <row r="2022" spans="44:46" ht="12.75">
      <c r="AR2022" s="27"/>
      <c r="AS2022" s="27"/>
      <c r="AT2022" s="27"/>
    </row>
    <row r="2023" spans="44:46" ht="12.75">
      <c r="AR2023" s="27"/>
      <c r="AS2023" s="27"/>
      <c r="AT2023" s="27"/>
    </row>
    <row r="2024" spans="44:46" ht="12.75">
      <c r="AR2024" s="27"/>
      <c r="AS2024" s="27"/>
      <c r="AT2024" s="27"/>
    </row>
    <row r="2025" spans="44:46" ht="12.75">
      <c r="AR2025" s="27"/>
      <c r="AS2025" s="27"/>
      <c r="AT2025" s="27"/>
    </row>
    <row r="2026" spans="44:46" ht="12.75">
      <c r="AR2026" s="27"/>
      <c r="AS2026" s="27"/>
      <c r="AT2026" s="27"/>
    </row>
    <row r="2027" spans="44:46" ht="12.75">
      <c r="AR2027" s="27"/>
      <c r="AS2027" s="27"/>
      <c r="AT2027" s="27"/>
    </row>
    <row r="2028" spans="44:46" ht="12.75">
      <c r="AR2028" s="27"/>
      <c r="AS2028" s="27"/>
      <c r="AT2028" s="27"/>
    </row>
    <row r="2029" spans="44:46" ht="12.75">
      <c r="AR2029" s="27"/>
      <c r="AS2029" s="27"/>
      <c r="AT2029" s="27"/>
    </row>
    <row r="2030" spans="44:46" ht="12.75">
      <c r="AR2030" s="27"/>
      <c r="AS2030" s="27"/>
      <c r="AT2030" s="27"/>
    </row>
    <row r="2031" spans="44:46" ht="12.75">
      <c r="AR2031" s="27"/>
      <c r="AS2031" s="27"/>
      <c r="AT2031" s="27"/>
    </row>
    <row r="2032" spans="44:46" ht="12.75">
      <c r="AR2032" s="27"/>
      <c r="AS2032" s="27"/>
      <c r="AT2032" s="27"/>
    </row>
    <row r="2033" spans="44:46" ht="12.75">
      <c r="AR2033" s="27"/>
      <c r="AS2033" s="27"/>
      <c r="AT2033" s="27"/>
    </row>
    <row r="2034" spans="44:46" ht="12.75">
      <c r="AR2034" s="27"/>
      <c r="AS2034" s="27"/>
      <c r="AT2034" s="27"/>
    </row>
    <row r="2035" spans="44:46" ht="12.75">
      <c r="AR2035" s="27"/>
      <c r="AS2035" s="27"/>
      <c r="AT2035" s="27"/>
    </row>
    <row r="2036" spans="44:46" ht="12.75">
      <c r="AR2036" s="27"/>
      <c r="AS2036" s="27"/>
      <c r="AT2036" s="27"/>
    </row>
    <row r="2037" spans="44:46" ht="12.75">
      <c r="AR2037" s="27"/>
      <c r="AS2037" s="27"/>
      <c r="AT2037" s="27"/>
    </row>
    <row r="2038" spans="44:46" ht="12.75">
      <c r="AR2038" s="27"/>
      <c r="AS2038" s="27"/>
      <c r="AT2038" s="27"/>
    </row>
    <row r="2039" spans="44:46" ht="12.75">
      <c r="AR2039" s="27"/>
      <c r="AS2039" s="27"/>
      <c r="AT2039" s="27"/>
    </row>
    <row r="2040" spans="44:46" ht="12.75">
      <c r="AR2040" s="27"/>
      <c r="AS2040" s="27"/>
      <c r="AT2040" s="27"/>
    </row>
    <row r="2041" spans="44:46" ht="12.75">
      <c r="AR2041" s="27"/>
      <c r="AS2041" s="27"/>
      <c r="AT2041" s="27"/>
    </row>
    <row r="2042" spans="44:46" ht="12.75">
      <c r="AR2042" s="27"/>
      <c r="AS2042" s="27"/>
      <c r="AT2042" s="27"/>
    </row>
    <row r="2043" spans="44:46" ht="12.75">
      <c r="AR2043" s="27"/>
      <c r="AS2043" s="27"/>
      <c r="AT2043" s="27"/>
    </row>
    <row r="2044" spans="44:46" ht="12.75">
      <c r="AR2044" s="27"/>
      <c r="AS2044" s="27"/>
      <c r="AT2044" s="27"/>
    </row>
    <row r="2045" spans="44:46" ht="12.75">
      <c r="AR2045" s="27"/>
      <c r="AS2045" s="27"/>
      <c r="AT2045" s="27"/>
    </row>
    <row r="2046" spans="44:46" ht="12.75">
      <c r="AR2046" s="27"/>
      <c r="AS2046" s="27"/>
      <c r="AT2046" s="27"/>
    </row>
    <row r="2047" spans="44:46" ht="12.75">
      <c r="AR2047" s="27"/>
      <c r="AS2047" s="27"/>
      <c r="AT2047" s="27"/>
    </row>
    <row r="2048" spans="44:46" ht="12.75">
      <c r="AR2048" s="27"/>
      <c r="AS2048" s="27"/>
      <c r="AT2048" s="27"/>
    </row>
    <row r="2049" spans="44:46" ht="12.75">
      <c r="AR2049" s="27"/>
      <c r="AS2049" s="27"/>
      <c r="AT2049" s="27"/>
    </row>
    <row r="2050" spans="44:46" ht="12.75">
      <c r="AR2050" s="27"/>
      <c r="AS2050" s="27"/>
      <c r="AT2050" s="27"/>
    </row>
    <row r="2051" spans="44:46" ht="12.75">
      <c r="AR2051" s="27"/>
      <c r="AS2051" s="27"/>
      <c r="AT2051" s="27"/>
    </row>
    <row r="2052" spans="44:46" ht="12.75">
      <c r="AR2052" s="27"/>
      <c r="AS2052" s="27"/>
      <c r="AT2052" s="27"/>
    </row>
    <row r="2053" spans="44:46" ht="12.75">
      <c r="AR2053" s="27"/>
      <c r="AS2053" s="27"/>
      <c r="AT2053" s="27"/>
    </row>
    <row r="2054" spans="44:46" ht="12.75">
      <c r="AR2054" s="27"/>
      <c r="AS2054" s="27"/>
      <c r="AT2054" s="27"/>
    </row>
    <row r="2055" spans="44:46" ht="12.75">
      <c r="AR2055" s="27"/>
      <c r="AS2055" s="27"/>
      <c r="AT2055" s="27"/>
    </row>
    <row r="2056" spans="44:46" ht="12.75">
      <c r="AR2056" s="27"/>
      <c r="AS2056" s="27"/>
      <c r="AT2056" s="27"/>
    </row>
    <row r="2057" spans="44:46" ht="12.75">
      <c r="AR2057" s="27"/>
      <c r="AS2057" s="27"/>
      <c r="AT2057" s="27"/>
    </row>
    <row r="2058" spans="44:46" ht="12.75">
      <c r="AR2058" s="27"/>
      <c r="AS2058" s="27"/>
      <c r="AT2058" s="27"/>
    </row>
    <row r="2059" spans="44:46" ht="12.75">
      <c r="AR2059" s="27"/>
      <c r="AS2059" s="27"/>
      <c r="AT2059" s="27"/>
    </row>
    <row r="2060" spans="44:46" ht="12.75">
      <c r="AR2060" s="27"/>
      <c r="AS2060" s="27"/>
      <c r="AT2060" s="27"/>
    </row>
    <row r="2061" spans="44:46" ht="12.75">
      <c r="AR2061" s="27"/>
      <c r="AS2061" s="27"/>
      <c r="AT2061" s="27"/>
    </row>
    <row r="2062" spans="44:46" ht="12.75">
      <c r="AR2062" s="27"/>
      <c r="AS2062" s="27"/>
      <c r="AT2062" s="27"/>
    </row>
    <row r="2063" spans="44:46" ht="12.75">
      <c r="AR2063" s="27"/>
      <c r="AS2063" s="27"/>
      <c r="AT2063" s="27"/>
    </row>
    <row r="2064" spans="44:46" ht="12.75">
      <c r="AR2064" s="27"/>
      <c r="AS2064" s="27"/>
      <c r="AT2064" s="27"/>
    </row>
    <row r="2065" spans="44:46" ht="12.75">
      <c r="AR2065" s="27"/>
      <c r="AS2065" s="27"/>
      <c r="AT2065" s="27"/>
    </row>
    <row r="2066" spans="44:46" ht="12.75">
      <c r="AR2066" s="27"/>
      <c r="AS2066" s="27"/>
      <c r="AT2066" s="27"/>
    </row>
    <row r="2067" spans="44:46" ht="12.75">
      <c r="AR2067" s="27"/>
      <c r="AS2067" s="27"/>
      <c r="AT2067" s="27"/>
    </row>
    <row r="2068" spans="44:46" ht="12.75">
      <c r="AR2068" s="27"/>
      <c r="AS2068" s="27"/>
      <c r="AT2068" s="27"/>
    </row>
    <row r="2069" spans="44:46" ht="12.75">
      <c r="AR2069" s="27"/>
      <c r="AS2069" s="27"/>
      <c r="AT2069" s="27"/>
    </row>
    <row r="2070" spans="44:46" ht="12.75">
      <c r="AR2070" s="27"/>
      <c r="AS2070" s="27"/>
      <c r="AT2070" s="27"/>
    </row>
    <row r="2071" spans="44:46" ht="12.75">
      <c r="AR2071" s="27"/>
      <c r="AS2071" s="27"/>
      <c r="AT2071" s="27"/>
    </row>
    <row r="2072" spans="44:46" ht="12.75">
      <c r="AR2072" s="27"/>
      <c r="AS2072" s="27"/>
      <c r="AT2072" s="27"/>
    </row>
    <row r="2073" spans="44:46" ht="12.75">
      <c r="AR2073" s="27"/>
      <c r="AS2073" s="27"/>
      <c r="AT2073" s="27"/>
    </row>
    <row r="2074" spans="44:46" ht="12.75">
      <c r="AR2074" s="27"/>
      <c r="AS2074" s="27"/>
      <c r="AT2074" s="27"/>
    </row>
    <row r="2075" spans="44:46" ht="12.75">
      <c r="AR2075" s="27"/>
      <c r="AS2075" s="27"/>
      <c r="AT2075" s="27"/>
    </row>
    <row r="2076" spans="44:46" ht="12.75">
      <c r="AR2076" s="27"/>
      <c r="AS2076" s="27"/>
      <c r="AT2076" s="27"/>
    </row>
    <row r="2077" spans="44:46" ht="12.75">
      <c r="AR2077" s="27"/>
      <c r="AS2077" s="27"/>
      <c r="AT2077" s="27"/>
    </row>
    <row r="2078" spans="44:46" ht="12.75">
      <c r="AR2078" s="27"/>
      <c r="AS2078" s="27"/>
      <c r="AT2078" s="27"/>
    </row>
    <row r="2079" spans="44:46" ht="12.75">
      <c r="AR2079" s="27"/>
      <c r="AS2079" s="27"/>
      <c r="AT2079" s="27"/>
    </row>
    <row r="2080" spans="44:46" ht="12.75">
      <c r="AR2080" s="27"/>
      <c r="AS2080" s="27"/>
      <c r="AT2080" s="27"/>
    </row>
    <row r="2081" spans="44:46" ht="12.75">
      <c r="AR2081" s="27"/>
      <c r="AS2081" s="27"/>
      <c r="AT2081" s="27"/>
    </row>
    <row r="2082" spans="44:46" ht="12.75">
      <c r="AR2082" s="27"/>
      <c r="AS2082" s="27"/>
      <c r="AT2082" s="27"/>
    </row>
    <row r="2083" spans="44:46" ht="12.75">
      <c r="AR2083" s="27"/>
      <c r="AS2083" s="27"/>
      <c r="AT2083" s="27"/>
    </row>
    <row r="2084" spans="44:46" ht="12.75">
      <c r="AR2084" s="27"/>
      <c r="AS2084" s="27"/>
      <c r="AT2084" s="27"/>
    </row>
    <row r="2085" spans="44:46" ht="12.75">
      <c r="AR2085" s="27"/>
      <c r="AS2085" s="27"/>
      <c r="AT2085" s="27"/>
    </row>
    <row r="2086" spans="44:46" ht="12.75">
      <c r="AR2086" s="27"/>
      <c r="AS2086" s="27"/>
      <c r="AT2086" s="27"/>
    </row>
    <row r="2087" spans="44:46" ht="12.75">
      <c r="AR2087" s="27"/>
      <c r="AS2087" s="27"/>
      <c r="AT2087" s="27"/>
    </row>
    <row r="2088" spans="44:46" ht="12.75">
      <c r="AR2088" s="27"/>
      <c r="AS2088" s="27"/>
      <c r="AT2088" s="27"/>
    </row>
    <row r="2089" spans="44:46" ht="12.75">
      <c r="AR2089" s="27"/>
      <c r="AS2089" s="27"/>
      <c r="AT2089" s="27"/>
    </row>
    <row r="2090" spans="44:46" ht="12.75">
      <c r="AR2090" s="27"/>
      <c r="AS2090" s="27"/>
      <c r="AT2090" s="27"/>
    </row>
    <row r="2091" spans="44:46" ht="12.75">
      <c r="AR2091" s="27"/>
      <c r="AS2091" s="27"/>
      <c r="AT2091" s="27"/>
    </row>
    <row r="2092" spans="44:46" ht="12.75">
      <c r="AR2092" s="27"/>
      <c r="AS2092" s="27"/>
      <c r="AT2092" s="27"/>
    </row>
    <row r="2093" spans="44:46" ht="12.75">
      <c r="AR2093" s="27"/>
      <c r="AS2093" s="27"/>
      <c r="AT2093" s="27"/>
    </row>
    <row r="2094" spans="44:46" ht="12.75">
      <c r="AR2094" s="27"/>
      <c r="AS2094" s="27"/>
      <c r="AT2094" s="27"/>
    </row>
    <row r="2095" spans="44:46" ht="12.75">
      <c r="AR2095" s="27"/>
      <c r="AS2095" s="27"/>
      <c r="AT2095" s="27"/>
    </row>
    <row r="2096" spans="44:46" ht="12.75">
      <c r="AR2096" s="27"/>
      <c r="AS2096" s="27"/>
      <c r="AT2096" s="27"/>
    </row>
    <row r="2097" spans="44:46" ht="12.75">
      <c r="AR2097" s="27"/>
      <c r="AS2097" s="27"/>
      <c r="AT2097" s="27"/>
    </row>
    <row r="2098" spans="44:46" ht="12.75">
      <c r="AR2098" s="27"/>
      <c r="AS2098" s="27"/>
      <c r="AT2098" s="27"/>
    </row>
    <row r="2099" spans="44:46" ht="12.75">
      <c r="AR2099" s="27"/>
      <c r="AS2099" s="27"/>
      <c r="AT2099" s="27"/>
    </row>
    <row r="2100" spans="44:46" ht="12.75">
      <c r="AR2100" s="27"/>
      <c r="AS2100" s="27"/>
      <c r="AT2100" s="27"/>
    </row>
    <row r="2101" spans="44:46" ht="12.75">
      <c r="AR2101" s="27"/>
      <c r="AS2101" s="27"/>
      <c r="AT2101" s="27"/>
    </row>
    <row r="2102" spans="44:46" ht="12.75">
      <c r="AR2102" s="27"/>
      <c r="AS2102" s="27"/>
      <c r="AT2102" s="27"/>
    </row>
    <row r="2103" spans="44:46" ht="12.75">
      <c r="AR2103" s="27"/>
      <c r="AS2103" s="27"/>
      <c r="AT2103" s="27"/>
    </row>
    <row r="2104" spans="44:46" ht="12.75">
      <c r="AR2104" s="27"/>
      <c r="AS2104" s="27"/>
      <c r="AT2104" s="27"/>
    </row>
    <row r="2105" spans="44:46" ht="12.75">
      <c r="AR2105" s="27"/>
      <c r="AS2105" s="27"/>
      <c r="AT2105" s="27"/>
    </row>
    <row r="2106" spans="44:46" ht="12.75">
      <c r="AR2106" s="27"/>
      <c r="AS2106" s="27"/>
      <c r="AT2106" s="27"/>
    </row>
    <row r="2107" spans="44:46" ht="12.75">
      <c r="AR2107" s="27"/>
      <c r="AS2107" s="27"/>
      <c r="AT2107" s="27"/>
    </row>
    <row r="2108" spans="44:46" ht="12.75">
      <c r="AR2108" s="27"/>
      <c r="AS2108" s="27"/>
      <c r="AT2108" s="27"/>
    </row>
    <row r="2109" spans="44:46" ht="12.75">
      <c r="AR2109" s="27"/>
      <c r="AS2109" s="27"/>
      <c r="AT2109" s="27"/>
    </row>
    <row r="2110" spans="44:46" ht="12.75">
      <c r="AR2110" s="27"/>
      <c r="AS2110" s="27"/>
      <c r="AT2110" s="27"/>
    </row>
    <row r="2111" spans="44:46" ht="12.75">
      <c r="AR2111" s="27"/>
      <c r="AS2111" s="27"/>
      <c r="AT2111" s="27"/>
    </row>
    <row r="2112" spans="44:46" ht="12.75">
      <c r="AR2112" s="27"/>
      <c r="AS2112" s="27"/>
      <c r="AT2112" s="27"/>
    </row>
    <row r="2113" spans="44:46" ht="12.75">
      <c r="AR2113" s="27"/>
      <c r="AS2113" s="27"/>
      <c r="AT2113" s="27"/>
    </row>
    <row r="2114" spans="44:46" ht="12.75">
      <c r="AR2114" s="27"/>
      <c r="AS2114" s="27"/>
      <c r="AT2114" s="27"/>
    </row>
    <row r="2115" spans="44:46" ht="12.75">
      <c r="AR2115" s="27"/>
      <c r="AS2115" s="27"/>
      <c r="AT2115" s="27"/>
    </row>
    <row r="2116" spans="44:46" ht="12.75">
      <c r="AR2116" s="27"/>
      <c r="AS2116" s="27"/>
      <c r="AT2116" s="27"/>
    </row>
    <row r="2117" spans="44:46" ht="12.75">
      <c r="AR2117" s="27"/>
      <c r="AS2117" s="27"/>
      <c r="AT2117" s="27"/>
    </row>
    <row r="2118" spans="44:46" ht="12.75">
      <c r="AR2118" s="27"/>
      <c r="AS2118" s="27"/>
      <c r="AT2118" s="27"/>
    </row>
    <row r="2119" spans="44:46" ht="12.75">
      <c r="AR2119" s="27"/>
      <c r="AS2119" s="27"/>
      <c r="AT2119" s="27"/>
    </row>
    <row r="2120" spans="44:46" ht="12.75">
      <c r="AR2120" s="27"/>
      <c r="AS2120" s="27"/>
      <c r="AT2120" s="27"/>
    </row>
    <row r="2121" spans="44:46" ht="12.75">
      <c r="AR2121" s="27"/>
      <c r="AS2121" s="27"/>
      <c r="AT2121" s="27"/>
    </row>
    <row r="2122" spans="44:46" ht="12.75">
      <c r="AR2122" s="27"/>
      <c r="AS2122" s="27"/>
      <c r="AT2122" s="27"/>
    </row>
    <row r="2123" spans="44:46" ht="12.75">
      <c r="AR2123" s="27"/>
      <c r="AS2123" s="27"/>
      <c r="AT2123" s="27"/>
    </row>
    <row r="2124" spans="44:46" ht="12.75">
      <c r="AR2124" s="27"/>
      <c r="AS2124" s="27"/>
      <c r="AT2124" s="27"/>
    </row>
    <row r="2125" spans="44:46" ht="12.75">
      <c r="AR2125" s="27"/>
      <c r="AS2125" s="27"/>
      <c r="AT2125" s="27"/>
    </row>
    <row r="2126" spans="44:46" ht="12.75">
      <c r="AR2126" s="27"/>
      <c r="AS2126" s="27"/>
      <c r="AT2126" s="27"/>
    </row>
    <row r="2127" spans="44:46" ht="12.75">
      <c r="AR2127" s="27"/>
      <c r="AS2127" s="27"/>
      <c r="AT2127" s="27"/>
    </row>
    <row r="2128" spans="44:46" ht="12.75">
      <c r="AR2128" s="27"/>
      <c r="AS2128" s="27"/>
      <c r="AT2128" s="27"/>
    </row>
    <row r="2129" spans="44:46" ht="12.75">
      <c r="AR2129" s="27"/>
      <c r="AS2129" s="27"/>
      <c r="AT2129" s="27"/>
    </row>
    <row r="2130" spans="44:46" ht="12.75">
      <c r="AR2130" s="27"/>
      <c r="AS2130" s="27"/>
      <c r="AT2130" s="27"/>
    </row>
    <row r="2131" spans="44:46" ht="12.75">
      <c r="AR2131" s="27"/>
      <c r="AS2131" s="27"/>
      <c r="AT2131" s="27"/>
    </row>
    <row r="2132" spans="44:46" ht="12.75">
      <c r="AR2132" s="27"/>
      <c r="AS2132" s="27"/>
      <c r="AT2132" s="27"/>
    </row>
    <row r="2133" spans="44:46" ht="12.75">
      <c r="AR2133" s="27"/>
      <c r="AS2133" s="27"/>
      <c r="AT2133" s="27"/>
    </row>
    <row r="2134" spans="44:46" ht="12.75">
      <c r="AR2134" s="27"/>
      <c r="AS2134" s="27"/>
      <c r="AT2134" s="27"/>
    </row>
    <row r="2135" spans="44:46" ht="12.75">
      <c r="AR2135" s="27"/>
      <c r="AS2135" s="27"/>
      <c r="AT2135" s="27"/>
    </row>
    <row r="2136" spans="44:46" ht="12.75">
      <c r="AR2136" s="27"/>
      <c r="AS2136" s="27"/>
      <c r="AT2136" s="27"/>
    </row>
    <row r="2137" spans="44:46" ht="12.75">
      <c r="AR2137" s="27"/>
      <c r="AS2137" s="27"/>
      <c r="AT2137" s="27"/>
    </row>
    <row r="2138" spans="44:46" ht="12.75">
      <c r="AR2138" s="27"/>
      <c r="AS2138" s="27"/>
      <c r="AT2138" s="27"/>
    </row>
    <row r="2139" spans="44:46" ht="12.75">
      <c r="AR2139" s="27"/>
      <c r="AS2139" s="27"/>
      <c r="AT2139" s="27"/>
    </row>
    <row r="2140" spans="44:46" ht="12.75">
      <c r="AR2140" s="27"/>
      <c r="AS2140" s="27"/>
      <c r="AT2140" s="27"/>
    </row>
    <row r="2141" spans="44:46" ht="12.75">
      <c r="AR2141" s="27"/>
      <c r="AS2141" s="27"/>
      <c r="AT2141" s="27"/>
    </row>
    <row r="2142" spans="44:46" ht="12.75">
      <c r="AR2142" s="27"/>
      <c r="AS2142" s="27"/>
      <c r="AT2142" s="27"/>
    </row>
    <row r="2143" spans="44:46" ht="12.75">
      <c r="AR2143" s="27"/>
      <c r="AS2143" s="27"/>
      <c r="AT2143" s="27"/>
    </row>
    <row r="2144" spans="44:46" ht="12.75">
      <c r="AR2144" s="27"/>
      <c r="AS2144" s="27"/>
      <c r="AT2144" s="27"/>
    </row>
    <row r="2145" spans="44:46" ht="12.75">
      <c r="AR2145" s="27"/>
      <c r="AS2145" s="27"/>
      <c r="AT2145" s="27"/>
    </row>
    <row r="2146" spans="44:46" ht="12.75">
      <c r="AR2146" s="27"/>
      <c r="AS2146" s="27"/>
      <c r="AT2146" s="27"/>
    </row>
    <row r="2147" spans="44:46" ht="12.75">
      <c r="AR2147" s="27"/>
      <c r="AS2147" s="27"/>
      <c r="AT2147" s="27"/>
    </row>
    <row r="2148" spans="44:46" ht="12.75">
      <c r="AR2148" s="27"/>
      <c r="AS2148" s="27"/>
      <c r="AT2148" s="27"/>
    </row>
    <row r="2149" spans="44:46" ht="12.75">
      <c r="AR2149" s="27"/>
      <c r="AS2149" s="27"/>
      <c r="AT2149" s="27"/>
    </row>
    <row r="2150" spans="44:46" ht="12.75">
      <c r="AR2150" s="27"/>
      <c r="AS2150" s="27"/>
      <c r="AT2150" s="27"/>
    </row>
    <row r="2151" spans="44:46" ht="12.75">
      <c r="AR2151" s="27"/>
      <c r="AS2151" s="27"/>
      <c r="AT2151" s="27"/>
    </row>
    <row r="2152" spans="44:46" ht="12.75">
      <c r="AR2152" s="27"/>
      <c r="AS2152" s="27"/>
      <c r="AT2152" s="27"/>
    </row>
    <row r="2153" spans="44:46" ht="12.75">
      <c r="AR2153" s="27"/>
      <c r="AS2153" s="27"/>
      <c r="AT2153" s="27"/>
    </row>
    <row r="2154" spans="44:46" ht="12.75">
      <c r="AR2154" s="27"/>
      <c r="AS2154" s="27"/>
      <c r="AT2154" s="27"/>
    </row>
    <row r="2155" spans="44:46" ht="12.75">
      <c r="AR2155" s="27"/>
      <c r="AS2155" s="27"/>
      <c r="AT2155" s="27"/>
    </row>
    <row r="2156" spans="44:46" ht="12.75">
      <c r="AR2156" s="27"/>
      <c r="AS2156" s="27"/>
      <c r="AT2156" s="27"/>
    </row>
    <row r="2157" spans="44:46" ht="12.75">
      <c r="AR2157" s="27"/>
      <c r="AS2157" s="27"/>
      <c r="AT2157" s="27"/>
    </row>
    <row r="2158" spans="44:46" ht="12.75">
      <c r="AR2158" s="27"/>
      <c r="AS2158" s="27"/>
      <c r="AT2158" s="27"/>
    </row>
    <row r="2159" spans="44:46" ht="12.75">
      <c r="AR2159" s="27"/>
      <c r="AS2159" s="27"/>
      <c r="AT2159" s="27"/>
    </row>
    <row r="2160" spans="44:46" ht="12.75">
      <c r="AR2160" s="27"/>
      <c r="AS2160" s="27"/>
      <c r="AT2160" s="27"/>
    </row>
    <row r="2161" spans="44:46" ht="12.75">
      <c r="AR2161" s="27"/>
      <c r="AS2161" s="27"/>
      <c r="AT2161" s="27"/>
    </row>
    <row r="2162" spans="44:46" ht="12.75">
      <c r="AR2162" s="27"/>
      <c r="AS2162" s="27"/>
      <c r="AT2162" s="27"/>
    </row>
    <row r="2163" spans="44:46" ht="12.75">
      <c r="AR2163" s="27"/>
      <c r="AS2163" s="27"/>
      <c r="AT2163" s="27"/>
    </row>
    <row r="2164" spans="44:46" ht="12.75">
      <c r="AR2164" s="27"/>
      <c r="AS2164" s="27"/>
      <c r="AT2164" s="27"/>
    </row>
    <row r="2165" spans="44:46" ht="12.75">
      <c r="AR2165" s="27"/>
      <c r="AS2165" s="27"/>
      <c r="AT2165" s="27"/>
    </row>
    <row r="2166" spans="44:46" ht="12.75">
      <c r="AR2166" s="27"/>
      <c r="AS2166" s="27"/>
      <c r="AT2166" s="27"/>
    </row>
    <row r="2167" spans="44:46" ht="12.75">
      <c r="AR2167" s="27"/>
      <c r="AS2167" s="27"/>
      <c r="AT2167" s="27"/>
    </row>
    <row r="2168" spans="44:46" ht="12.75">
      <c r="AR2168" s="27"/>
      <c r="AS2168" s="27"/>
      <c r="AT2168" s="27"/>
    </row>
    <row r="2169" spans="44:46" ht="12.75">
      <c r="AR2169" s="27"/>
      <c r="AS2169" s="27"/>
      <c r="AT2169" s="27"/>
    </row>
    <row r="2170" spans="44:46" ht="12.75">
      <c r="AR2170" s="27"/>
      <c r="AS2170" s="27"/>
      <c r="AT2170" s="27"/>
    </row>
    <row r="2171" spans="44:46" ht="12.75">
      <c r="AR2171" s="27"/>
      <c r="AS2171" s="27"/>
      <c r="AT2171" s="27"/>
    </row>
    <row r="2172" spans="44:46" ht="12.75">
      <c r="AR2172" s="27"/>
      <c r="AS2172" s="27"/>
      <c r="AT2172" s="27"/>
    </row>
    <row r="2173" spans="44:46" ht="12.75">
      <c r="AR2173" s="27"/>
      <c r="AS2173" s="27"/>
      <c r="AT2173" s="27"/>
    </row>
    <row r="2174" spans="44:46" ht="12.75">
      <c r="AR2174" s="27"/>
      <c r="AS2174" s="27"/>
      <c r="AT2174" s="27"/>
    </row>
    <row r="2175" spans="44:46" ht="12.75">
      <c r="AR2175" s="27"/>
      <c r="AS2175" s="27"/>
      <c r="AT2175" s="27"/>
    </row>
    <row r="2176" spans="44:46" ht="12.75">
      <c r="AR2176" s="27"/>
      <c r="AS2176" s="27"/>
      <c r="AT2176" s="27"/>
    </row>
    <row r="2177" spans="44:46" ht="12.75">
      <c r="AR2177" s="27"/>
      <c r="AS2177" s="27"/>
      <c r="AT2177" s="27"/>
    </row>
    <row r="2178" spans="44:46" ht="12.75">
      <c r="AR2178" s="27"/>
      <c r="AS2178" s="27"/>
      <c r="AT2178" s="27"/>
    </row>
    <row r="2179" spans="44:46" ht="12.75">
      <c r="AR2179" s="27"/>
      <c r="AS2179" s="27"/>
      <c r="AT2179" s="27"/>
    </row>
    <row r="2180" spans="44:46" ht="12.75">
      <c r="AR2180" s="27"/>
      <c r="AS2180" s="27"/>
      <c r="AT2180" s="27"/>
    </row>
    <row r="2181" spans="44:46" ht="12.75">
      <c r="AR2181" s="27"/>
      <c r="AS2181" s="27"/>
      <c r="AT2181" s="27"/>
    </row>
    <row r="2182" spans="44:46" ht="12.75">
      <c r="AR2182" s="27"/>
      <c r="AS2182" s="27"/>
      <c r="AT2182" s="27"/>
    </row>
    <row r="2183" spans="44:46" ht="12.75">
      <c r="AR2183" s="27"/>
      <c r="AS2183" s="27"/>
      <c r="AT2183" s="27"/>
    </row>
    <row r="2184" spans="44:46" ht="12.75">
      <c r="AR2184" s="27"/>
      <c r="AS2184" s="27"/>
      <c r="AT2184" s="27"/>
    </row>
    <row r="2185" spans="44:46" ht="12.75">
      <c r="AR2185" s="27"/>
      <c r="AS2185" s="27"/>
      <c r="AT2185" s="27"/>
    </row>
    <row r="2186" spans="44:46" ht="12.75">
      <c r="AR2186" s="27"/>
      <c r="AS2186" s="27"/>
      <c r="AT2186" s="27"/>
    </row>
    <row r="2187" spans="44:46" ht="12.75">
      <c r="AR2187" s="27"/>
      <c r="AS2187" s="27"/>
      <c r="AT2187" s="27"/>
    </row>
    <row r="2188" spans="44:46" ht="12.75">
      <c r="AR2188" s="27"/>
      <c r="AS2188" s="27"/>
      <c r="AT2188" s="27"/>
    </row>
    <row r="2189" spans="44:46" ht="12.75">
      <c r="AR2189" s="27"/>
      <c r="AS2189" s="27"/>
      <c r="AT2189" s="27"/>
    </row>
    <row r="2190" spans="44:46" ht="12.75">
      <c r="AR2190" s="27"/>
      <c r="AS2190" s="27"/>
      <c r="AT2190" s="27"/>
    </row>
    <row r="2191" spans="44:46" ht="12.75">
      <c r="AR2191" s="27"/>
      <c r="AS2191" s="27"/>
      <c r="AT2191" s="27"/>
    </row>
    <row r="2192" spans="44:46" ht="12.75">
      <c r="AR2192" s="27"/>
      <c r="AS2192" s="27"/>
      <c r="AT2192" s="27"/>
    </row>
    <row r="2193" spans="44:46" ht="12.75">
      <c r="AR2193" s="27"/>
      <c r="AS2193" s="27"/>
      <c r="AT2193" s="27"/>
    </row>
    <row r="2194" spans="44:46" ht="12.75">
      <c r="AR2194" s="27"/>
      <c r="AS2194" s="27"/>
      <c r="AT2194" s="27"/>
    </row>
    <row r="2195" spans="44:46" ht="12.75">
      <c r="AR2195" s="27"/>
      <c r="AS2195" s="27"/>
      <c r="AT2195" s="27"/>
    </row>
    <row r="2196" spans="44:46" ht="12.75">
      <c r="AR2196" s="27"/>
      <c r="AS2196" s="27"/>
      <c r="AT2196" s="27"/>
    </row>
    <row r="2197" spans="44:46" ht="12.75">
      <c r="AR2197" s="27"/>
      <c r="AS2197" s="27"/>
      <c r="AT2197" s="27"/>
    </row>
    <row r="2198" spans="44:46" ht="12.75">
      <c r="AR2198" s="27"/>
      <c r="AS2198" s="27"/>
      <c r="AT2198" s="27"/>
    </row>
    <row r="2199" spans="44:46" ht="12.75">
      <c r="AR2199" s="27"/>
      <c r="AS2199" s="27"/>
      <c r="AT2199" s="27"/>
    </row>
    <row r="2200" spans="44:46" ht="12.75">
      <c r="AR2200" s="27"/>
      <c r="AS2200" s="27"/>
      <c r="AT2200" s="27"/>
    </row>
    <row r="2201" spans="44:46" ht="12.75">
      <c r="AR2201" s="27"/>
      <c r="AS2201" s="27"/>
      <c r="AT2201" s="27"/>
    </row>
    <row r="2202" spans="44:46" ht="12.75">
      <c r="AR2202" s="27"/>
      <c r="AS2202" s="27"/>
      <c r="AT2202" s="27"/>
    </row>
    <row r="2203" spans="44:46" ht="12.75">
      <c r="AR2203" s="27"/>
      <c r="AS2203" s="27"/>
      <c r="AT2203" s="27"/>
    </row>
    <row r="2204" spans="44:46" ht="12.75">
      <c r="AR2204" s="27"/>
      <c r="AS2204" s="27"/>
      <c r="AT2204" s="27"/>
    </row>
    <row r="2205" spans="44:46" ht="12.75">
      <c r="AR2205" s="27"/>
      <c r="AS2205" s="27"/>
      <c r="AT2205" s="27"/>
    </row>
    <row r="2206" spans="44:46" ht="12.75">
      <c r="AR2206" s="27"/>
      <c r="AS2206" s="27"/>
      <c r="AT2206" s="27"/>
    </row>
    <row r="2207" spans="44:46" ht="12.75">
      <c r="AR2207" s="27"/>
      <c r="AS2207" s="27"/>
      <c r="AT2207" s="27"/>
    </row>
    <row r="2208" spans="44:46" ht="12.75">
      <c r="AR2208" s="27"/>
      <c r="AS2208" s="27"/>
      <c r="AT2208" s="27"/>
    </row>
    <row r="2209" spans="44:46" ht="12.75">
      <c r="AR2209" s="27"/>
      <c r="AS2209" s="27"/>
      <c r="AT2209" s="27"/>
    </row>
    <row r="2210" spans="44:46" ht="12.75">
      <c r="AR2210" s="27"/>
      <c r="AS2210" s="27"/>
      <c r="AT2210" s="27"/>
    </row>
    <row r="2211" spans="44:46" ht="12.75">
      <c r="AR2211" s="27"/>
      <c r="AS2211" s="27"/>
      <c r="AT2211" s="27"/>
    </row>
    <row r="2212" spans="44:46" ht="12.75">
      <c r="AR2212" s="27"/>
      <c r="AS2212" s="27"/>
      <c r="AT2212" s="27"/>
    </row>
    <row r="2213" spans="44:46" ht="12.75">
      <c r="AR2213" s="27"/>
      <c r="AS2213" s="27"/>
      <c r="AT2213" s="27"/>
    </row>
    <row r="2214" spans="44:46" ht="12.75">
      <c r="AR2214" s="27"/>
      <c r="AS2214" s="27"/>
      <c r="AT2214" s="27"/>
    </row>
    <row r="2215" spans="44:46" ht="12.75">
      <c r="AR2215" s="27"/>
      <c r="AS2215" s="27"/>
      <c r="AT2215" s="27"/>
    </row>
    <row r="2216" spans="44:46" ht="12.75">
      <c r="AR2216" s="27"/>
      <c r="AS2216" s="27"/>
      <c r="AT2216" s="27"/>
    </row>
    <row r="2217" spans="44:46" ht="12.75">
      <c r="AR2217" s="27"/>
      <c r="AS2217" s="27"/>
      <c r="AT2217" s="27"/>
    </row>
    <row r="2218" spans="44:46" ht="12.75">
      <c r="AR2218" s="27"/>
      <c r="AS2218" s="27"/>
      <c r="AT2218" s="27"/>
    </row>
    <row r="2219" spans="44:46" ht="12.75">
      <c r="AR2219" s="27"/>
      <c r="AS2219" s="27"/>
      <c r="AT2219" s="27"/>
    </row>
    <row r="2220" spans="44:46" ht="12.75">
      <c r="AR2220" s="27"/>
      <c r="AS2220" s="27"/>
      <c r="AT2220" s="27"/>
    </row>
    <row r="2221" spans="44:46" ht="12.75">
      <c r="AR2221" s="27"/>
      <c r="AS2221" s="27"/>
      <c r="AT2221" s="27"/>
    </row>
    <row r="2222" spans="44:46" ht="12.75">
      <c r="AR2222" s="27"/>
      <c r="AS2222" s="27"/>
      <c r="AT2222" s="27"/>
    </row>
    <row r="2223" spans="44:46" ht="12.75">
      <c r="AR2223" s="27"/>
      <c r="AS2223" s="27"/>
      <c r="AT2223" s="27"/>
    </row>
    <row r="2224" spans="44:46" ht="12.75">
      <c r="AR2224" s="27"/>
      <c r="AS2224" s="27"/>
      <c r="AT2224" s="27"/>
    </row>
    <row r="2225" spans="44:46" ht="12.75">
      <c r="AR2225" s="27"/>
      <c r="AS2225" s="27"/>
      <c r="AT2225" s="27"/>
    </row>
    <row r="2226" spans="44:46" ht="12.75">
      <c r="AR2226" s="27"/>
      <c r="AS2226" s="27"/>
      <c r="AT2226" s="27"/>
    </row>
    <row r="2227" spans="44:46" ht="12.75">
      <c r="AR2227" s="27"/>
      <c r="AS2227" s="27"/>
      <c r="AT2227" s="27"/>
    </row>
    <row r="2228" spans="44:46" ht="12.75">
      <c r="AR2228" s="27"/>
      <c r="AS2228" s="27"/>
      <c r="AT2228" s="27"/>
    </row>
    <row r="2229" spans="44:46" ht="12.75">
      <c r="AR2229" s="27"/>
      <c r="AS2229" s="27"/>
      <c r="AT2229" s="27"/>
    </row>
    <row r="2230" spans="44:46" ht="12.75">
      <c r="AR2230" s="27"/>
      <c r="AS2230" s="27"/>
      <c r="AT2230" s="27"/>
    </row>
    <row r="2231" spans="44:46" ht="12.75">
      <c r="AR2231" s="27"/>
      <c r="AS2231" s="27"/>
      <c r="AT2231" s="27"/>
    </row>
    <row r="2232" spans="44:46" ht="12.75">
      <c r="AR2232" s="27"/>
      <c r="AS2232" s="27"/>
      <c r="AT2232" s="27"/>
    </row>
    <row r="2233" spans="44:46" ht="12.75">
      <c r="AR2233" s="27"/>
      <c r="AS2233" s="27"/>
      <c r="AT2233" s="27"/>
    </row>
    <row r="2234" spans="44:46" ht="12.75">
      <c r="AR2234" s="27"/>
      <c r="AS2234" s="27"/>
      <c r="AT2234" s="27"/>
    </row>
    <row r="2235" spans="44:46" ht="12.75">
      <c r="AR2235" s="27"/>
      <c r="AS2235" s="27"/>
      <c r="AT2235" s="27"/>
    </row>
    <row r="2236" spans="44:46" ht="12.75">
      <c r="AR2236" s="27"/>
      <c r="AS2236" s="27"/>
      <c r="AT2236" s="27"/>
    </row>
    <row r="2237" spans="44:46" ht="12.75">
      <c r="AR2237" s="27"/>
      <c r="AS2237" s="27"/>
      <c r="AT2237" s="27"/>
    </row>
    <row r="2238" spans="44:46" ht="12.75">
      <c r="AR2238" s="27"/>
      <c r="AS2238" s="27"/>
      <c r="AT2238" s="27"/>
    </row>
    <row r="2239" spans="44:46" ht="12.75">
      <c r="AR2239" s="27"/>
      <c r="AS2239" s="27"/>
      <c r="AT2239" s="27"/>
    </row>
    <row r="2240" spans="44:46" ht="12.75">
      <c r="AR2240" s="27"/>
      <c r="AS2240" s="27"/>
      <c r="AT2240" s="27"/>
    </row>
    <row r="2241" spans="44:46" ht="12.75">
      <c r="AR2241" s="27"/>
      <c r="AS2241" s="27"/>
      <c r="AT2241" s="27"/>
    </row>
    <row r="2242" spans="44:46" ht="12.75">
      <c r="AR2242" s="27"/>
      <c r="AS2242" s="27"/>
      <c r="AT2242" s="27"/>
    </row>
    <row r="2243" spans="44:46" ht="12.75">
      <c r="AR2243" s="27"/>
      <c r="AS2243" s="27"/>
      <c r="AT2243" s="27"/>
    </row>
    <row r="2244" spans="44:46" ht="12.75">
      <c r="AR2244" s="27"/>
      <c r="AS2244" s="27"/>
      <c r="AT2244" s="27"/>
    </row>
    <row r="2245" spans="44:46" ht="12.75">
      <c r="AR2245" s="27"/>
      <c r="AS2245" s="27"/>
      <c r="AT2245" s="27"/>
    </row>
    <row r="2246" spans="44:46" ht="12.75">
      <c r="AR2246" s="27"/>
      <c r="AS2246" s="27"/>
      <c r="AT2246" s="27"/>
    </row>
    <row r="2247" spans="44:46" ht="12.75">
      <c r="AR2247" s="27"/>
      <c r="AS2247" s="27"/>
      <c r="AT2247" s="27"/>
    </row>
    <row r="2248" spans="44:46" ht="12.75">
      <c r="AR2248" s="27"/>
      <c r="AS2248" s="27"/>
      <c r="AT2248" s="27"/>
    </row>
    <row r="2249" spans="44:46" ht="12.75">
      <c r="AR2249" s="27"/>
      <c r="AS2249" s="27"/>
      <c r="AT2249" s="27"/>
    </row>
    <row r="2250" spans="44:46" ht="12.75">
      <c r="AR2250" s="27"/>
      <c r="AS2250" s="27"/>
      <c r="AT2250" s="27"/>
    </row>
    <row r="2251" spans="44:46" ht="12.75">
      <c r="AR2251" s="27"/>
      <c r="AS2251" s="27"/>
      <c r="AT2251" s="27"/>
    </row>
    <row r="2252" spans="44:46" ht="12.75">
      <c r="AR2252" s="27"/>
      <c r="AS2252" s="27"/>
      <c r="AT2252" s="27"/>
    </row>
    <row r="2253" spans="44:46" ht="12.75">
      <c r="AR2253" s="27"/>
      <c r="AS2253" s="27"/>
      <c r="AT2253" s="27"/>
    </row>
    <row r="2254" spans="44:46" ht="12.75">
      <c r="AR2254" s="27"/>
      <c r="AS2254" s="27"/>
      <c r="AT2254" s="27"/>
    </row>
    <row r="2255" spans="44:46" ht="12.75">
      <c r="AR2255" s="27"/>
      <c r="AS2255" s="27"/>
      <c r="AT2255" s="27"/>
    </row>
    <row r="2256" spans="44:46" ht="12.75">
      <c r="AR2256" s="27"/>
      <c r="AS2256" s="27"/>
      <c r="AT2256" s="27"/>
    </row>
    <row r="2257" spans="44:46" ht="12.75">
      <c r="AR2257" s="27"/>
      <c r="AS2257" s="27"/>
      <c r="AT2257" s="27"/>
    </row>
    <row r="2258" spans="44:46" ht="12.75">
      <c r="AR2258" s="27"/>
      <c r="AS2258" s="27"/>
      <c r="AT2258" s="27"/>
    </row>
    <row r="2259" spans="44:46" ht="12.75">
      <c r="AR2259" s="27"/>
      <c r="AS2259" s="27"/>
      <c r="AT2259" s="27"/>
    </row>
    <row r="2260" spans="44:46" ht="12.75">
      <c r="AR2260" s="27"/>
      <c r="AS2260" s="27"/>
      <c r="AT2260" s="27"/>
    </row>
    <row r="2261" spans="44:46" ht="12.75">
      <c r="AR2261" s="27"/>
      <c r="AS2261" s="27"/>
      <c r="AT2261" s="27"/>
    </row>
    <row r="2262" spans="44:46" ht="12.75">
      <c r="AR2262" s="27"/>
      <c r="AS2262" s="27"/>
      <c r="AT2262" s="27"/>
    </row>
    <row r="2263" spans="44:46" ht="12.75">
      <c r="AR2263" s="27"/>
      <c r="AS2263" s="27"/>
      <c r="AT2263" s="27"/>
    </row>
    <row r="2264" spans="44:46" ht="12.75">
      <c r="AR2264" s="27"/>
      <c r="AS2264" s="27"/>
      <c r="AT2264" s="27"/>
    </row>
    <row r="2265" spans="44:46" ht="12.75">
      <c r="AR2265" s="27"/>
      <c r="AS2265" s="27"/>
      <c r="AT2265" s="27"/>
    </row>
    <row r="2266" spans="44:46" ht="12.75">
      <c r="AR2266" s="27"/>
      <c r="AS2266" s="27"/>
      <c r="AT2266" s="27"/>
    </row>
    <row r="2267" spans="44:46" ht="12.75">
      <c r="AR2267" s="27"/>
      <c r="AS2267" s="27"/>
      <c r="AT2267" s="27"/>
    </row>
    <row r="2268" spans="44:46" ht="12.75">
      <c r="AR2268" s="27"/>
      <c r="AS2268" s="27"/>
      <c r="AT2268" s="27"/>
    </row>
    <row r="2269" spans="44:46" ht="12.75">
      <c r="AR2269" s="27"/>
      <c r="AS2269" s="27"/>
      <c r="AT2269" s="27"/>
    </row>
    <row r="2270" spans="44:46" ht="12.75">
      <c r="AR2270" s="27"/>
      <c r="AS2270" s="27"/>
      <c r="AT2270" s="27"/>
    </row>
    <row r="2271" spans="44:46" ht="12.75">
      <c r="AR2271" s="27"/>
      <c r="AS2271" s="27"/>
      <c r="AT2271" s="27"/>
    </row>
    <row r="2272" spans="44:46" ht="12.75">
      <c r="AR2272" s="27"/>
      <c r="AS2272" s="27"/>
      <c r="AT2272" s="27"/>
    </row>
    <row r="2273" spans="44:46" ht="12.75">
      <c r="AR2273" s="27"/>
      <c r="AS2273" s="27"/>
      <c r="AT2273" s="27"/>
    </row>
    <row r="2274" spans="44:46" ht="12.75">
      <c r="AR2274" s="27"/>
      <c r="AS2274" s="27"/>
      <c r="AT2274" s="27"/>
    </row>
    <row r="2275" spans="44:46" ht="12.75">
      <c r="AR2275" s="27"/>
      <c r="AS2275" s="27"/>
      <c r="AT2275" s="27"/>
    </row>
    <row r="2276" spans="44:46" ht="12.75">
      <c r="AR2276" s="27"/>
      <c r="AS2276" s="27"/>
      <c r="AT2276" s="27"/>
    </row>
    <row r="2277" spans="44:46" ht="12.75">
      <c r="AR2277" s="27"/>
      <c r="AS2277" s="27"/>
      <c r="AT2277" s="27"/>
    </row>
    <row r="2278" spans="44:46" ht="12.75">
      <c r="AR2278" s="27"/>
      <c r="AS2278" s="27"/>
      <c r="AT2278" s="27"/>
    </row>
    <row r="2279" spans="44:46" ht="12.75">
      <c r="AR2279" s="27"/>
      <c r="AS2279" s="27"/>
      <c r="AT2279" s="27"/>
    </row>
    <row r="2280" spans="44:46" ht="12.75">
      <c r="AR2280" s="27"/>
      <c r="AS2280" s="27"/>
      <c r="AT2280" s="27"/>
    </row>
    <row r="2281" spans="44:46" ht="12.75">
      <c r="AR2281" s="27"/>
      <c r="AS2281" s="27"/>
      <c r="AT2281" s="27"/>
    </row>
    <row r="2282" spans="44:46" ht="12.75">
      <c r="AR2282" s="27"/>
      <c r="AS2282" s="27"/>
      <c r="AT2282" s="27"/>
    </row>
    <row r="2283" spans="44:46" ht="12.75">
      <c r="AR2283" s="27"/>
      <c r="AS2283" s="27"/>
      <c r="AT2283" s="27"/>
    </row>
    <row r="2284" spans="44:46" ht="12.75">
      <c r="AR2284" s="27"/>
      <c r="AS2284" s="27"/>
      <c r="AT2284" s="27"/>
    </row>
    <row r="2285" spans="44:46" ht="12.75">
      <c r="AR2285" s="27"/>
      <c r="AS2285" s="27"/>
      <c r="AT2285" s="27"/>
    </row>
    <row r="2286" spans="44:46" ht="12.75">
      <c r="AR2286" s="27"/>
      <c r="AS2286" s="27"/>
      <c r="AT2286" s="27"/>
    </row>
    <row r="2287" spans="44:46" ht="12.75">
      <c r="AR2287" s="27"/>
      <c r="AS2287" s="27"/>
      <c r="AT2287" s="27"/>
    </row>
    <row r="2288" spans="44:46" ht="12.75">
      <c r="AR2288" s="27"/>
      <c r="AS2288" s="27"/>
      <c r="AT2288" s="27"/>
    </row>
    <row r="2289" spans="44:46" ht="12.75">
      <c r="AR2289" s="27"/>
      <c r="AS2289" s="27"/>
      <c r="AT2289" s="27"/>
    </row>
    <row r="2290" spans="44:46" ht="12.75">
      <c r="AR2290" s="27"/>
      <c r="AS2290" s="27"/>
      <c r="AT2290" s="27"/>
    </row>
    <row r="2291" spans="44:46" ht="12.75">
      <c r="AR2291" s="27"/>
      <c r="AS2291" s="27"/>
      <c r="AT2291" s="27"/>
    </row>
    <row r="2292" spans="44:46" ht="12.75">
      <c r="AR2292" s="27"/>
      <c r="AS2292" s="27"/>
      <c r="AT2292" s="27"/>
    </row>
    <row r="2293" spans="44:46" ht="12.75">
      <c r="AR2293" s="27"/>
      <c r="AS2293" s="27"/>
      <c r="AT2293" s="27"/>
    </row>
    <row r="2294" spans="44:46" ht="12.75">
      <c r="AR2294" s="27"/>
      <c r="AS2294" s="27"/>
      <c r="AT2294" s="27"/>
    </row>
    <row r="2295" spans="44:46" ht="12.75">
      <c r="AR2295" s="27"/>
      <c r="AS2295" s="27"/>
      <c r="AT2295" s="27"/>
    </row>
    <row r="2296" spans="44:46" ht="12.75">
      <c r="AR2296" s="27"/>
      <c r="AS2296" s="27"/>
      <c r="AT2296" s="27"/>
    </row>
    <row r="2297" spans="44:46" ht="12.75">
      <c r="AR2297" s="27"/>
      <c r="AS2297" s="27"/>
      <c r="AT2297" s="27"/>
    </row>
    <row r="2298" spans="44:46" ht="12.75">
      <c r="AR2298" s="27"/>
      <c r="AS2298" s="27"/>
      <c r="AT2298" s="27"/>
    </row>
    <row r="2299" spans="44:46" ht="12.75">
      <c r="AR2299" s="27"/>
      <c r="AS2299" s="27"/>
      <c r="AT2299" s="27"/>
    </row>
    <row r="2300" spans="44:46" ht="12.75">
      <c r="AR2300" s="27"/>
      <c r="AS2300" s="27"/>
      <c r="AT2300" s="27"/>
    </row>
    <row r="2301" spans="44:46" ht="12.75">
      <c r="AR2301" s="27"/>
      <c r="AS2301" s="27"/>
      <c r="AT2301" s="27"/>
    </row>
    <row r="2302" spans="44:46" ht="12.75">
      <c r="AR2302" s="27"/>
      <c r="AS2302" s="27"/>
      <c r="AT2302" s="27"/>
    </row>
    <row r="2303" spans="44:46" ht="12.75">
      <c r="AR2303" s="27"/>
      <c r="AS2303" s="27"/>
      <c r="AT2303" s="27"/>
    </row>
    <row r="2304" spans="44:46" ht="12.75">
      <c r="AR2304" s="27"/>
      <c r="AS2304" s="27"/>
      <c r="AT2304" s="27"/>
    </row>
    <row r="2305" spans="44:46" ht="12.75">
      <c r="AR2305" s="27"/>
      <c r="AS2305" s="27"/>
      <c r="AT2305" s="27"/>
    </row>
    <row r="2306" spans="44:46" ht="12.75">
      <c r="AR2306" s="27"/>
      <c r="AS2306" s="27"/>
      <c r="AT2306" s="27"/>
    </row>
    <row r="2307" spans="44:46" ht="12.75">
      <c r="AR2307" s="27"/>
      <c r="AS2307" s="27"/>
      <c r="AT2307" s="27"/>
    </row>
    <row r="2308" spans="44:46" ht="12.75">
      <c r="AR2308" s="27"/>
      <c r="AS2308" s="27"/>
      <c r="AT2308" s="27"/>
    </row>
    <row r="2309" spans="44:46" ht="12.75">
      <c r="AR2309" s="27"/>
      <c r="AS2309" s="27"/>
      <c r="AT2309" s="27"/>
    </row>
    <row r="2310" spans="44:46" ht="12.75">
      <c r="AR2310" s="27"/>
      <c r="AS2310" s="27"/>
      <c r="AT2310" s="27"/>
    </row>
    <row r="2311" spans="44:46" ht="12.75">
      <c r="AR2311" s="27"/>
      <c r="AS2311" s="27"/>
      <c r="AT2311" s="27"/>
    </row>
    <row r="2312" spans="44:46" ht="12.75">
      <c r="AR2312" s="27"/>
      <c r="AS2312" s="27"/>
      <c r="AT2312" s="27"/>
    </row>
    <row r="2313" spans="44:46" ht="12.75">
      <c r="AR2313" s="27"/>
      <c r="AS2313" s="27"/>
      <c r="AT2313" s="27"/>
    </row>
    <row r="2314" spans="44:46" ht="12.75">
      <c r="AR2314" s="27"/>
      <c r="AS2314" s="27"/>
      <c r="AT2314" s="27"/>
    </row>
    <row r="2315" spans="44:46" ht="12.75">
      <c r="AR2315" s="27"/>
      <c r="AS2315" s="27"/>
      <c r="AT2315" s="27"/>
    </row>
    <row r="2316" spans="44:46" ht="12.75">
      <c r="AR2316" s="27"/>
      <c r="AS2316" s="27"/>
      <c r="AT2316" s="27"/>
    </row>
    <row r="2317" spans="44:46" ht="12.75">
      <c r="AR2317" s="27"/>
      <c r="AS2317" s="27"/>
      <c r="AT2317" s="27"/>
    </row>
    <row r="2318" spans="44:46" ht="12.75">
      <c r="AR2318" s="27"/>
      <c r="AS2318" s="27"/>
      <c r="AT2318" s="27"/>
    </row>
    <row r="2319" spans="44:46" ht="12.75">
      <c r="AR2319" s="27"/>
      <c r="AS2319" s="27"/>
      <c r="AT2319" s="27"/>
    </row>
    <row r="2320" spans="44:46" ht="12.75">
      <c r="AR2320" s="27"/>
      <c r="AS2320" s="27"/>
      <c r="AT2320" s="27"/>
    </row>
    <row r="2321" spans="44:46" ht="12.75">
      <c r="AR2321" s="27"/>
      <c r="AS2321" s="27"/>
      <c r="AT2321" s="27"/>
    </row>
    <row r="2322" spans="44:46" ht="12.75">
      <c r="AR2322" s="27"/>
      <c r="AS2322" s="27"/>
      <c r="AT2322" s="27"/>
    </row>
    <row r="2323" spans="44:46" ht="12.75">
      <c r="AR2323" s="27"/>
      <c r="AS2323" s="27"/>
      <c r="AT2323" s="27"/>
    </row>
    <row r="2324" spans="44:46" ht="12.75">
      <c r="AR2324" s="27"/>
      <c r="AS2324" s="27"/>
      <c r="AT2324" s="27"/>
    </row>
    <row r="2325" spans="44:46" ht="12.75">
      <c r="AR2325" s="27"/>
      <c r="AS2325" s="27"/>
      <c r="AT2325" s="27"/>
    </row>
    <row r="2326" spans="44:46" ht="12.75">
      <c r="AR2326" s="27"/>
      <c r="AS2326" s="27"/>
      <c r="AT2326" s="27"/>
    </row>
    <row r="2327" spans="44:46" ht="12.75">
      <c r="AR2327" s="27"/>
      <c r="AS2327" s="27"/>
      <c r="AT2327" s="27"/>
    </row>
    <row r="2328" spans="44:46" ht="12.75">
      <c r="AR2328" s="27"/>
      <c r="AS2328" s="27"/>
      <c r="AT2328" s="27"/>
    </row>
    <row r="2329" spans="44:46" ht="12.75">
      <c r="AR2329" s="27"/>
      <c r="AS2329" s="27"/>
      <c r="AT2329" s="27"/>
    </row>
    <row r="2330" spans="44:46" ht="12.75">
      <c r="AR2330" s="27"/>
      <c r="AS2330" s="27"/>
      <c r="AT2330" s="27"/>
    </row>
    <row r="2331" spans="44:46" ht="12.75">
      <c r="AR2331" s="27"/>
      <c r="AS2331" s="27"/>
      <c r="AT2331" s="27"/>
    </row>
    <row r="2332" spans="44:46" ht="12.75">
      <c r="AR2332" s="27"/>
      <c r="AS2332" s="27"/>
      <c r="AT2332" s="27"/>
    </row>
    <row r="2333" spans="44:46" ht="12.75">
      <c r="AR2333" s="27"/>
      <c r="AS2333" s="27"/>
      <c r="AT2333" s="27"/>
    </row>
    <row r="2334" spans="44:46" ht="12.75">
      <c r="AR2334" s="27"/>
      <c r="AS2334" s="27"/>
      <c r="AT2334" s="27"/>
    </row>
    <row r="2335" spans="44:46" ht="12.75">
      <c r="AR2335" s="27"/>
      <c r="AS2335" s="27"/>
      <c r="AT2335" s="27"/>
    </row>
    <row r="2336" spans="44:46" ht="12.75">
      <c r="AR2336" s="27"/>
      <c r="AS2336" s="27"/>
      <c r="AT2336" s="27"/>
    </row>
    <row r="2337" spans="44:46" ht="12.75">
      <c r="AR2337" s="27"/>
      <c r="AS2337" s="27"/>
      <c r="AT2337" s="27"/>
    </row>
    <row r="2338" spans="44:46" ht="12.75">
      <c r="AR2338" s="27"/>
      <c r="AS2338" s="27"/>
      <c r="AT2338" s="27"/>
    </row>
    <row r="2339" spans="44:46" ht="12.75">
      <c r="AR2339" s="27"/>
      <c r="AS2339" s="27"/>
      <c r="AT2339" s="27"/>
    </row>
    <row r="2340" spans="44:46" ht="12.75">
      <c r="AR2340" s="27"/>
      <c r="AS2340" s="27"/>
      <c r="AT2340" s="27"/>
    </row>
    <row r="2341" spans="44:46" ht="12.75">
      <c r="AR2341" s="27"/>
      <c r="AS2341" s="27"/>
      <c r="AT2341" s="27"/>
    </row>
    <row r="2342" spans="44:46" ht="12.75">
      <c r="AR2342" s="27"/>
      <c r="AS2342" s="27"/>
      <c r="AT2342" s="27"/>
    </row>
    <row r="2343" spans="44:46" ht="12.75">
      <c r="AR2343" s="27"/>
      <c r="AS2343" s="27"/>
      <c r="AT2343" s="27"/>
    </row>
    <row r="2344" spans="44:46" ht="12.75">
      <c r="AR2344" s="27"/>
      <c r="AS2344" s="27"/>
      <c r="AT2344" s="27"/>
    </row>
    <row r="2345" spans="44:46" ht="12.75">
      <c r="AR2345" s="27"/>
      <c r="AS2345" s="27"/>
      <c r="AT2345" s="27"/>
    </row>
    <row r="2346" spans="44:46" ht="12.75">
      <c r="AR2346" s="27"/>
      <c r="AS2346" s="27"/>
      <c r="AT2346" s="27"/>
    </row>
    <row r="2347" spans="44:46" ht="12.75">
      <c r="AR2347" s="27"/>
      <c r="AS2347" s="27"/>
      <c r="AT2347" s="27"/>
    </row>
    <row r="2348" spans="44:46" ht="12.75">
      <c r="AR2348" s="27"/>
      <c r="AS2348" s="27"/>
      <c r="AT2348" s="27"/>
    </row>
    <row r="2349" spans="44:46" ht="12.75">
      <c r="AR2349" s="27"/>
      <c r="AS2349" s="27"/>
      <c r="AT2349" s="27"/>
    </row>
    <row r="2350" spans="44:46" ht="12.75">
      <c r="AR2350" s="27"/>
      <c r="AS2350" s="27"/>
      <c r="AT2350" s="27"/>
    </row>
    <row r="2351" spans="44:46" ht="12.75">
      <c r="AR2351" s="27"/>
      <c r="AS2351" s="27"/>
      <c r="AT2351" s="27"/>
    </row>
    <row r="2352" spans="44:46" ht="12.75">
      <c r="AR2352" s="27"/>
      <c r="AS2352" s="27"/>
      <c r="AT2352" s="27"/>
    </row>
    <row r="2353" spans="44:46" ht="12.75">
      <c r="AR2353" s="27"/>
      <c r="AS2353" s="27"/>
      <c r="AT2353" s="27"/>
    </row>
    <row r="2354" spans="44:46" ht="12.75">
      <c r="AR2354" s="27"/>
      <c r="AS2354" s="27"/>
      <c r="AT2354" s="27"/>
    </row>
    <row r="2355" spans="44:46" ht="12.75">
      <c r="AR2355" s="27"/>
      <c r="AS2355" s="27"/>
      <c r="AT2355" s="27"/>
    </row>
    <row r="2356" spans="44:46" ht="12.75">
      <c r="AR2356" s="27"/>
      <c r="AS2356" s="27"/>
      <c r="AT2356" s="27"/>
    </row>
    <row r="2357" spans="44:46" ht="12.75">
      <c r="AR2357" s="27"/>
      <c r="AS2357" s="27"/>
      <c r="AT2357" s="27"/>
    </row>
    <row r="2358" spans="44:46" ht="12.75">
      <c r="AR2358" s="27"/>
      <c r="AS2358" s="27"/>
      <c r="AT2358" s="27"/>
    </row>
    <row r="2359" spans="44:46" ht="12.75">
      <c r="AR2359" s="27"/>
      <c r="AS2359" s="27"/>
      <c r="AT2359" s="27"/>
    </row>
    <row r="2360" spans="44:46" ht="12.75">
      <c r="AR2360" s="27"/>
      <c r="AS2360" s="27"/>
      <c r="AT2360" s="27"/>
    </row>
    <row r="2361" spans="44:46" ht="12.75">
      <c r="AR2361" s="27"/>
      <c r="AS2361" s="27"/>
      <c r="AT2361" s="27"/>
    </row>
    <row r="2362" spans="44:46" ht="12.75">
      <c r="AR2362" s="27"/>
      <c r="AS2362" s="27"/>
      <c r="AT2362" s="27"/>
    </row>
    <row r="2363" spans="44:46" ht="12.75">
      <c r="AR2363" s="27"/>
      <c r="AS2363" s="27"/>
      <c r="AT2363" s="27"/>
    </row>
    <row r="2364" spans="44:46" ht="12.75">
      <c r="AR2364" s="27"/>
      <c r="AS2364" s="27"/>
      <c r="AT2364" s="27"/>
    </row>
    <row r="2365" spans="44:46" ht="12.75">
      <c r="AR2365" s="27"/>
      <c r="AS2365" s="27"/>
      <c r="AT2365" s="27"/>
    </row>
    <row r="2366" spans="44:46" ht="12.75">
      <c r="AR2366" s="27"/>
      <c r="AS2366" s="27"/>
      <c r="AT2366" s="27"/>
    </row>
    <row r="2367" spans="44:46" ht="12.75">
      <c r="AR2367" s="27"/>
      <c r="AS2367" s="27"/>
      <c r="AT2367" s="27"/>
    </row>
    <row r="2368" spans="44:46" ht="12.75">
      <c r="AR2368" s="27"/>
      <c r="AS2368" s="27"/>
      <c r="AT2368" s="27"/>
    </row>
    <row r="2369" spans="44:46" ht="12.75">
      <c r="AR2369" s="27"/>
      <c r="AS2369" s="27"/>
      <c r="AT2369" s="27"/>
    </row>
    <row r="2370" spans="44:46" ht="12.75">
      <c r="AR2370" s="27"/>
      <c r="AS2370" s="27"/>
      <c r="AT2370" s="27"/>
    </row>
    <row r="2371" spans="44:46" ht="12.75">
      <c r="AR2371" s="27"/>
      <c r="AS2371" s="27"/>
      <c r="AT2371" s="27"/>
    </row>
    <row r="2372" spans="44:46" ht="12.75">
      <c r="AR2372" s="27"/>
      <c r="AS2372" s="27"/>
      <c r="AT2372" s="27"/>
    </row>
    <row r="2373" spans="44:46" ht="12.75">
      <c r="AR2373" s="27"/>
      <c r="AS2373" s="27"/>
      <c r="AT2373" s="27"/>
    </row>
    <row r="2374" spans="44:46" ht="12.75">
      <c r="AR2374" s="27"/>
      <c r="AS2374" s="27"/>
      <c r="AT2374" s="27"/>
    </row>
    <row r="2375" spans="44:46" ht="12.75">
      <c r="AR2375" s="27"/>
      <c r="AS2375" s="27"/>
      <c r="AT2375" s="27"/>
    </row>
    <row r="2376" spans="44:46" ht="12.75">
      <c r="AR2376" s="27"/>
      <c r="AS2376" s="27"/>
      <c r="AT2376" s="27"/>
    </row>
    <row r="2377" spans="44:46" ht="12.75">
      <c r="AR2377" s="27"/>
      <c r="AS2377" s="27"/>
      <c r="AT2377" s="27"/>
    </row>
    <row r="2378" spans="44:46" ht="12.75">
      <c r="AR2378" s="27"/>
      <c r="AS2378" s="27"/>
      <c r="AT2378" s="27"/>
    </row>
    <row r="2379" spans="44:46" ht="12.75">
      <c r="AR2379" s="27"/>
      <c r="AS2379" s="27"/>
      <c r="AT2379" s="27"/>
    </row>
    <row r="2380" spans="44:46" ht="12.75">
      <c r="AR2380" s="27"/>
      <c r="AS2380" s="27"/>
      <c r="AT2380" s="27"/>
    </row>
    <row r="2381" spans="44:46" ht="12.75">
      <c r="AR2381" s="27"/>
      <c r="AS2381" s="27"/>
      <c r="AT2381" s="27"/>
    </row>
    <row r="2382" spans="44:46" ht="12.75">
      <c r="AR2382" s="27"/>
      <c r="AS2382" s="27"/>
      <c r="AT2382" s="27"/>
    </row>
    <row r="2383" spans="44:46" ht="12.75">
      <c r="AR2383" s="27"/>
      <c r="AS2383" s="27"/>
      <c r="AT2383" s="27"/>
    </row>
    <row r="2384" spans="44:46" ht="12.75">
      <c r="AR2384" s="27"/>
      <c r="AS2384" s="27"/>
      <c r="AT2384" s="27"/>
    </row>
    <row r="2385" spans="44:46" ht="12.75">
      <c r="AR2385" s="27"/>
      <c r="AS2385" s="27"/>
      <c r="AT2385" s="27"/>
    </row>
    <row r="2386" spans="44:46" ht="12.75">
      <c r="AR2386" s="27"/>
      <c r="AS2386" s="27"/>
      <c r="AT2386" s="27"/>
    </row>
    <row r="2387" spans="44:46" ht="12.75">
      <c r="AR2387" s="27"/>
      <c r="AS2387" s="27"/>
      <c r="AT2387" s="27"/>
    </row>
    <row r="2388" spans="44:46" ht="12.75">
      <c r="AR2388" s="27"/>
      <c r="AS2388" s="27"/>
      <c r="AT2388" s="27"/>
    </row>
    <row r="2389" spans="44:46" ht="12.75">
      <c r="AR2389" s="27"/>
      <c r="AS2389" s="27"/>
      <c r="AT2389" s="27"/>
    </row>
    <row r="2390" spans="44:46" ht="12.75">
      <c r="AR2390" s="27"/>
      <c r="AS2390" s="27"/>
      <c r="AT2390" s="27"/>
    </row>
    <row r="2391" spans="44:46" ht="12.75">
      <c r="AR2391" s="27"/>
      <c r="AS2391" s="27"/>
      <c r="AT2391" s="27"/>
    </row>
    <row r="2392" spans="44:46" ht="12.75">
      <c r="AR2392" s="27"/>
      <c r="AS2392" s="27"/>
      <c r="AT2392" s="27"/>
    </row>
    <row r="2393" spans="44:46" ht="12.75">
      <c r="AR2393" s="27"/>
      <c r="AS2393" s="27"/>
      <c r="AT2393" s="27"/>
    </row>
    <row r="2394" spans="44:46" ht="12.75">
      <c r="AR2394" s="27"/>
      <c r="AS2394" s="27"/>
      <c r="AT2394" s="27"/>
    </row>
    <row r="2395" spans="44:46" ht="12.75">
      <c r="AR2395" s="27"/>
      <c r="AS2395" s="27"/>
      <c r="AT2395" s="27"/>
    </row>
    <row r="2396" spans="44:46" ht="12.75">
      <c r="AR2396" s="27"/>
      <c r="AS2396" s="27"/>
      <c r="AT2396" s="27"/>
    </row>
    <row r="2397" spans="44:46" ht="12.75">
      <c r="AR2397" s="27"/>
      <c r="AS2397" s="27"/>
      <c r="AT2397" s="27"/>
    </row>
    <row r="2398" spans="44:46" ht="12.75">
      <c r="AR2398" s="27"/>
      <c r="AS2398" s="27"/>
      <c r="AT2398" s="27"/>
    </row>
    <row r="2399" spans="44:46" ht="12.75">
      <c r="AR2399" s="27"/>
      <c r="AS2399" s="27"/>
      <c r="AT2399" s="27"/>
    </row>
    <row r="2400" spans="44:46" ht="12.75">
      <c r="AR2400" s="27"/>
      <c r="AS2400" s="27"/>
      <c r="AT2400" s="27"/>
    </row>
    <row r="2401" spans="44:46" ht="12.75">
      <c r="AR2401" s="27"/>
      <c r="AS2401" s="27"/>
      <c r="AT2401" s="27"/>
    </row>
    <row r="2402" spans="44:46" ht="12.75">
      <c r="AR2402" s="27"/>
      <c r="AS2402" s="27"/>
      <c r="AT2402" s="27"/>
    </row>
    <row r="2403" spans="44:46" ht="12.75">
      <c r="AR2403" s="27"/>
      <c r="AS2403" s="27"/>
      <c r="AT2403" s="27"/>
    </row>
    <row r="2404" spans="44:46" ht="12.75">
      <c r="AR2404" s="27"/>
      <c r="AS2404" s="27"/>
      <c r="AT2404" s="27"/>
    </row>
    <row r="2405" spans="44:46" ht="12.75">
      <c r="AR2405" s="27"/>
      <c r="AS2405" s="27"/>
      <c r="AT2405" s="27"/>
    </row>
    <row r="2406" spans="44:46" ht="12.75">
      <c r="AR2406" s="27"/>
      <c r="AS2406" s="27"/>
      <c r="AT2406" s="27"/>
    </row>
    <row r="2407" spans="44:46" ht="12.75">
      <c r="AR2407" s="27"/>
      <c r="AS2407" s="27"/>
      <c r="AT2407" s="27"/>
    </row>
    <row r="2408" spans="44:46" ht="12.75">
      <c r="AR2408" s="27"/>
      <c r="AS2408" s="27"/>
      <c r="AT2408" s="27"/>
    </row>
    <row r="2409" spans="44:46" ht="12.75">
      <c r="AR2409" s="27"/>
      <c r="AS2409" s="27"/>
      <c r="AT2409" s="27"/>
    </row>
    <row r="2410" spans="44:46" ht="12.75">
      <c r="AR2410" s="27"/>
      <c r="AS2410" s="27"/>
      <c r="AT2410" s="27"/>
    </row>
    <row r="2411" spans="44:46" ht="12.75">
      <c r="AR2411" s="27"/>
      <c r="AS2411" s="27"/>
      <c r="AT2411" s="27"/>
    </row>
    <row r="2412" spans="44:46" ht="12.75">
      <c r="AR2412" s="27"/>
      <c r="AS2412" s="27"/>
      <c r="AT2412" s="27"/>
    </row>
    <row r="2413" spans="44:46" ht="12.75">
      <c r="AR2413" s="27"/>
      <c r="AS2413" s="27"/>
      <c r="AT2413" s="27"/>
    </row>
    <row r="2414" spans="44:46" ht="12.75">
      <c r="AR2414" s="27"/>
      <c r="AS2414" s="27"/>
      <c r="AT2414" s="27"/>
    </row>
    <row r="2415" spans="44:46" ht="12.75">
      <c r="AR2415" s="27"/>
      <c r="AS2415" s="27"/>
      <c r="AT2415" s="27"/>
    </row>
    <row r="2416" spans="44:46" ht="12.75">
      <c r="AR2416" s="27"/>
      <c r="AS2416" s="27"/>
      <c r="AT2416" s="27"/>
    </row>
    <row r="2417" spans="44:46" ht="12.75">
      <c r="AR2417" s="27"/>
      <c r="AS2417" s="27"/>
      <c r="AT2417" s="27"/>
    </row>
    <row r="2418" spans="44:46" ht="12.75">
      <c r="AR2418" s="27"/>
      <c r="AS2418" s="27"/>
      <c r="AT2418" s="27"/>
    </row>
    <row r="2419" spans="44:46" ht="12.75">
      <c r="AR2419" s="27"/>
      <c r="AS2419" s="27"/>
      <c r="AT2419" s="27"/>
    </row>
    <row r="2420" spans="44:46" ht="12.75">
      <c r="AR2420" s="27"/>
      <c r="AS2420" s="27"/>
      <c r="AT2420" s="27"/>
    </row>
    <row r="2421" spans="44:46" ht="12.75">
      <c r="AR2421" s="27"/>
      <c r="AS2421" s="27"/>
      <c r="AT2421" s="27"/>
    </row>
    <row r="2422" spans="44:46" ht="12.75">
      <c r="AR2422" s="27"/>
      <c r="AS2422" s="27"/>
      <c r="AT2422" s="27"/>
    </row>
    <row r="2423" spans="44:46" ht="12.75">
      <c r="AR2423" s="27"/>
      <c r="AS2423" s="27"/>
      <c r="AT2423" s="27"/>
    </row>
    <row r="2424" spans="44:46" ht="12.75">
      <c r="AR2424" s="27"/>
      <c r="AS2424" s="27"/>
      <c r="AT2424" s="27"/>
    </row>
    <row r="2425" spans="44:46" ht="12.75">
      <c r="AR2425" s="27"/>
      <c r="AS2425" s="27"/>
      <c r="AT2425" s="27"/>
    </row>
    <row r="2426" spans="44:46" ht="12.75">
      <c r="AR2426" s="27"/>
      <c r="AS2426" s="27"/>
      <c r="AT2426" s="27"/>
    </row>
    <row r="2427" spans="44:46" ht="12.75">
      <c r="AR2427" s="27"/>
      <c r="AS2427" s="27"/>
      <c r="AT2427" s="27"/>
    </row>
    <row r="2428" spans="44:46" ht="12.75">
      <c r="AR2428" s="27"/>
      <c r="AS2428" s="27"/>
      <c r="AT2428" s="27"/>
    </row>
    <row r="2429" spans="44:46" ht="12.75">
      <c r="AR2429" s="27"/>
      <c r="AS2429" s="27"/>
      <c r="AT2429" s="27"/>
    </row>
    <row r="2430" spans="44:46" ht="12.75">
      <c r="AR2430" s="27"/>
      <c r="AS2430" s="27"/>
      <c r="AT2430" s="27"/>
    </row>
    <row r="2431" spans="44:46" ht="12.75">
      <c r="AR2431" s="27"/>
      <c r="AS2431" s="27"/>
      <c r="AT2431" s="27"/>
    </row>
    <row r="2432" spans="44:46" ht="12.75">
      <c r="AR2432" s="27"/>
      <c r="AS2432" s="27"/>
      <c r="AT2432" s="27"/>
    </row>
    <row r="2433" spans="44:46" ht="12.75">
      <c r="AR2433" s="27"/>
      <c r="AS2433" s="27"/>
      <c r="AT2433" s="27"/>
    </row>
    <row r="2434" spans="44:46" ht="12.75">
      <c r="AR2434" s="27"/>
      <c r="AS2434" s="27"/>
      <c r="AT2434" s="27"/>
    </row>
    <row r="2435" spans="44:46" ht="12.75">
      <c r="AR2435" s="27"/>
      <c r="AS2435" s="27"/>
      <c r="AT2435" s="27"/>
    </row>
    <row r="2436" spans="44:46" ht="12.75">
      <c r="AR2436" s="27"/>
      <c r="AS2436" s="27"/>
      <c r="AT2436" s="27"/>
    </row>
    <row r="2437" spans="44:46" ht="12.75">
      <c r="AR2437" s="27"/>
      <c r="AS2437" s="27"/>
      <c r="AT2437" s="27"/>
    </row>
    <row r="2438" spans="44:46" ht="12.75">
      <c r="AR2438" s="27"/>
      <c r="AS2438" s="27"/>
      <c r="AT2438" s="27"/>
    </row>
    <row r="2439" spans="44:46" ht="12.75">
      <c r="AR2439" s="27"/>
      <c r="AS2439" s="27"/>
      <c r="AT2439" s="27"/>
    </row>
    <row r="2440" spans="44:46" ht="12.75">
      <c r="AR2440" s="27"/>
      <c r="AS2440" s="27"/>
      <c r="AT2440" s="27"/>
    </row>
    <row r="2441" spans="44:46" ht="12.75">
      <c r="AR2441" s="27"/>
      <c r="AS2441" s="27"/>
      <c r="AT2441" s="27"/>
    </row>
    <row r="2442" spans="44:46" ht="12.75">
      <c r="AR2442" s="27"/>
      <c r="AS2442" s="27"/>
      <c r="AT2442" s="27"/>
    </row>
    <row r="2443" spans="44:46" ht="12.75">
      <c r="AR2443" s="27"/>
      <c r="AS2443" s="27"/>
      <c r="AT2443" s="27"/>
    </row>
    <row r="2444" spans="44:46" ht="12.75">
      <c r="AR2444" s="27"/>
      <c r="AS2444" s="27"/>
      <c r="AT2444" s="27"/>
    </row>
    <row r="2445" spans="44:46" ht="12.75">
      <c r="AR2445" s="27"/>
      <c r="AS2445" s="27"/>
      <c r="AT2445" s="27"/>
    </row>
    <row r="2446" spans="44:46" ht="12.75">
      <c r="AR2446" s="27"/>
      <c r="AS2446" s="27"/>
      <c r="AT2446" s="27"/>
    </row>
    <row r="2447" spans="44:46" ht="12.75">
      <c r="AR2447" s="27"/>
      <c r="AS2447" s="27"/>
      <c r="AT2447" s="27"/>
    </row>
    <row r="2448" spans="44:46" ht="12.75">
      <c r="AR2448" s="27"/>
      <c r="AS2448" s="27"/>
      <c r="AT2448" s="27"/>
    </row>
    <row r="2449" spans="44:46" ht="12.75">
      <c r="AR2449" s="27"/>
      <c r="AS2449" s="27"/>
      <c r="AT2449" s="27"/>
    </row>
    <row r="2450" spans="44:46" ht="12.75">
      <c r="AR2450" s="27"/>
      <c r="AS2450" s="27"/>
      <c r="AT2450" s="27"/>
    </row>
    <row r="2451" spans="44:46" ht="12.75">
      <c r="AR2451" s="27"/>
      <c r="AS2451" s="27"/>
      <c r="AT2451" s="27"/>
    </row>
    <row r="2452" spans="44:46" ht="12.75">
      <c r="AR2452" s="27"/>
      <c r="AS2452" s="27"/>
      <c r="AT2452" s="27"/>
    </row>
    <row r="2453" spans="44:46" ht="12.75">
      <c r="AR2453" s="27"/>
      <c r="AS2453" s="27"/>
      <c r="AT2453" s="27"/>
    </row>
    <row r="2454" spans="44:46" ht="12.75">
      <c r="AR2454" s="27"/>
      <c r="AS2454" s="27"/>
      <c r="AT2454" s="27"/>
    </row>
    <row r="2455" spans="44:46" ht="12.75">
      <c r="AR2455" s="27"/>
      <c r="AS2455" s="27"/>
      <c r="AT2455" s="27"/>
    </row>
    <row r="2456" spans="44:46" ht="12.75">
      <c r="AR2456" s="27"/>
      <c r="AS2456" s="27"/>
      <c r="AT2456" s="27"/>
    </row>
    <row r="2457" spans="44:46" ht="12.75">
      <c r="AR2457" s="27"/>
      <c r="AS2457" s="27"/>
      <c r="AT2457" s="27"/>
    </row>
    <row r="2458" spans="44:46" ht="12.75">
      <c r="AR2458" s="27"/>
      <c r="AS2458" s="27"/>
      <c r="AT2458" s="27"/>
    </row>
    <row r="2459" spans="44:46" ht="12.75">
      <c r="AR2459" s="27"/>
      <c r="AS2459" s="27"/>
      <c r="AT2459" s="27"/>
    </row>
    <row r="2460" spans="44:46" ht="12.75">
      <c r="AR2460" s="27"/>
      <c r="AS2460" s="27"/>
      <c r="AT2460" s="27"/>
    </row>
    <row r="2461" spans="44:46" ht="12.75">
      <c r="AR2461" s="27"/>
      <c r="AS2461" s="27"/>
      <c r="AT2461" s="27"/>
    </row>
    <row r="2462" spans="44:46" ht="12.75">
      <c r="AR2462" s="27"/>
      <c r="AS2462" s="27"/>
      <c r="AT2462" s="27"/>
    </row>
    <row r="2463" spans="44:46" ht="12.75">
      <c r="AR2463" s="27"/>
      <c r="AS2463" s="27"/>
      <c r="AT2463" s="27"/>
    </row>
    <row r="2464" spans="44:46" ht="12.75">
      <c r="AR2464" s="27"/>
      <c r="AS2464" s="27"/>
      <c r="AT2464" s="27"/>
    </row>
    <row r="2465" spans="44:46" ht="12.75">
      <c r="AR2465" s="27"/>
      <c r="AS2465" s="27"/>
      <c r="AT2465" s="27"/>
    </row>
    <row r="2466" spans="44:46" ht="12.75">
      <c r="AR2466" s="27"/>
      <c r="AS2466" s="27"/>
      <c r="AT2466" s="27"/>
    </row>
    <row r="2467" spans="44:46" ht="12.75">
      <c r="AR2467" s="27"/>
      <c r="AS2467" s="27"/>
      <c r="AT2467" s="27"/>
    </row>
    <row r="2468" spans="44:46" ht="12.75">
      <c r="AR2468" s="27"/>
      <c r="AS2468" s="27"/>
      <c r="AT2468" s="27"/>
    </row>
    <row r="2469" spans="44:46" ht="12.75">
      <c r="AR2469" s="27"/>
      <c r="AS2469" s="27"/>
      <c r="AT2469" s="27"/>
    </row>
    <row r="2470" spans="44:46" ht="12.75">
      <c r="AR2470" s="27"/>
      <c r="AS2470" s="27"/>
      <c r="AT2470" s="27"/>
    </row>
    <row r="2471" spans="44:46" ht="12.75">
      <c r="AR2471" s="27"/>
      <c r="AS2471" s="27"/>
      <c r="AT2471" s="27"/>
    </row>
    <row r="2472" spans="44:46" ht="12.75">
      <c r="AR2472" s="27"/>
      <c r="AS2472" s="27"/>
      <c r="AT2472" s="27"/>
    </row>
    <row r="2473" spans="44:46" ht="12.75">
      <c r="AR2473" s="27"/>
      <c r="AS2473" s="27"/>
      <c r="AT2473" s="27"/>
    </row>
    <row r="2474" spans="44:46" ht="12.75">
      <c r="AR2474" s="27"/>
      <c r="AS2474" s="27"/>
      <c r="AT2474" s="27"/>
    </row>
    <row r="2475" spans="44:46" ht="12.75">
      <c r="AR2475" s="27"/>
      <c r="AS2475" s="27"/>
      <c r="AT2475" s="27"/>
    </row>
    <row r="2476" spans="44:46" ht="12.75">
      <c r="AR2476" s="27"/>
      <c r="AS2476" s="27"/>
      <c r="AT2476" s="27"/>
    </row>
    <row r="2477" spans="44:46" ht="12.75">
      <c r="AR2477" s="27"/>
      <c r="AS2477" s="27"/>
      <c r="AT2477" s="27"/>
    </row>
    <row r="2478" spans="44:46" ht="12.75">
      <c r="AR2478" s="27"/>
      <c r="AS2478" s="27"/>
      <c r="AT2478" s="27"/>
    </row>
    <row r="2479" spans="44:46" ht="12.75">
      <c r="AR2479" s="27"/>
      <c r="AS2479" s="27"/>
      <c r="AT2479" s="27"/>
    </row>
    <row r="2480" spans="44:46" ht="12.75">
      <c r="AR2480" s="27"/>
      <c r="AS2480" s="27"/>
      <c r="AT2480" s="27"/>
    </row>
    <row r="2481" spans="44:46" ht="12.75">
      <c r="AR2481" s="27"/>
      <c r="AS2481" s="27"/>
      <c r="AT2481" s="27"/>
    </row>
    <row r="2482" spans="44:46" ht="12.75">
      <c r="AR2482" s="27"/>
      <c r="AS2482" s="27"/>
      <c r="AT2482" s="27"/>
    </row>
    <row r="2483" spans="44:46" ht="12.75">
      <c r="AR2483" s="27"/>
      <c r="AS2483" s="27"/>
      <c r="AT2483" s="27"/>
    </row>
    <row r="2484" spans="44:46" ht="12.75">
      <c r="AR2484" s="27"/>
      <c r="AS2484" s="27"/>
      <c r="AT2484" s="27"/>
    </row>
    <row r="2485" spans="44:46" ht="12.75">
      <c r="AR2485" s="27"/>
      <c r="AS2485" s="27"/>
      <c r="AT2485" s="27"/>
    </row>
    <row r="2486" spans="44:46" ht="12.75">
      <c r="AR2486" s="27"/>
      <c r="AS2486" s="27"/>
      <c r="AT2486" s="27"/>
    </row>
    <row r="2487" spans="44:46" ht="12.75">
      <c r="AR2487" s="27"/>
      <c r="AS2487" s="27"/>
      <c r="AT2487" s="27"/>
    </row>
    <row r="2488" spans="44:46" ht="12.75">
      <c r="AR2488" s="27"/>
      <c r="AS2488" s="27"/>
      <c r="AT2488" s="27"/>
    </row>
    <row r="2489" spans="44:46" ht="12.75">
      <c r="AR2489" s="27"/>
      <c r="AS2489" s="27"/>
      <c r="AT2489" s="27"/>
    </row>
    <row r="2490" spans="44:46" ht="12.75">
      <c r="AR2490" s="27"/>
      <c r="AS2490" s="27"/>
      <c r="AT2490" s="27"/>
    </row>
    <row r="2491" spans="44:46" ht="12.75">
      <c r="AR2491" s="27"/>
      <c r="AS2491" s="27"/>
      <c r="AT2491" s="27"/>
    </row>
    <row r="2492" spans="44:46" ht="12.75">
      <c r="AR2492" s="27"/>
      <c r="AS2492" s="27"/>
      <c r="AT2492" s="27"/>
    </row>
    <row r="2493" spans="44:46" ht="12.75">
      <c r="AR2493" s="27"/>
      <c r="AS2493" s="27"/>
      <c r="AT2493" s="27"/>
    </row>
    <row r="2494" spans="44:46" ht="12.75">
      <c r="AR2494" s="27"/>
      <c r="AS2494" s="27"/>
      <c r="AT2494" s="27"/>
    </row>
    <row r="2495" spans="44:46" ht="12.75">
      <c r="AR2495" s="27"/>
      <c r="AS2495" s="27"/>
      <c r="AT2495" s="27"/>
    </row>
    <row r="2496" spans="44:46" ht="12.75">
      <c r="AR2496" s="27"/>
      <c r="AS2496" s="27"/>
      <c r="AT2496" s="27"/>
    </row>
    <row r="2497" spans="44:46" ht="12.75">
      <c r="AR2497" s="27"/>
      <c r="AS2497" s="27"/>
      <c r="AT2497" s="27"/>
    </row>
    <row r="2498" spans="44:46" ht="12.75">
      <c r="AR2498" s="27"/>
      <c r="AS2498" s="27"/>
      <c r="AT2498" s="27"/>
    </row>
    <row r="2499" spans="44:46" ht="12.75">
      <c r="AR2499" s="27"/>
      <c r="AS2499" s="27"/>
      <c r="AT2499" s="27"/>
    </row>
    <row r="2500" spans="44:46" ht="12.75">
      <c r="AR2500" s="27"/>
      <c r="AS2500" s="27"/>
      <c r="AT2500" s="27"/>
    </row>
    <row r="2501" spans="44:46" ht="12.75">
      <c r="AR2501" s="27"/>
      <c r="AS2501" s="27"/>
      <c r="AT2501" s="27"/>
    </row>
    <row r="2502" spans="44:46" ht="12.75">
      <c r="AR2502" s="27"/>
      <c r="AS2502" s="27"/>
      <c r="AT2502" s="27"/>
    </row>
    <row r="2503" spans="44:46" ht="12.75">
      <c r="AR2503" s="27"/>
      <c r="AS2503" s="27"/>
      <c r="AT2503" s="27"/>
    </row>
    <row r="2504" spans="44:46" ht="12.75">
      <c r="AR2504" s="27"/>
      <c r="AS2504" s="27"/>
      <c r="AT2504" s="27"/>
    </row>
    <row r="2505" spans="44:46" ht="12.75">
      <c r="AR2505" s="27"/>
      <c r="AS2505" s="27"/>
      <c r="AT2505" s="27"/>
    </row>
    <row r="2506" spans="44:46" ht="12.75">
      <c r="AR2506" s="27"/>
      <c r="AS2506" s="27"/>
      <c r="AT2506" s="27"/>
    </row>
    <row r="2507" spans="44:46" ht="12.75">
      <c r="AR2507" s="27"/>
      <c r="AS2507" s="27"/>
      <c r="AT2507" s="27"/>
    </row>
    <row r="2508" spans="44:46" ht="12.75">
      <c r="AR2508" s="27"/>
      <c r="AS2508" s="27"/>
      <c r="AT2508" s="27"/>
    </row>
    <row r="2509" spans="44:46" ht="12.75">
      <c r="AR2509" s="27"/>
      <c r="AS2509" s="27"/>
      <c r="AT2509" s="27"/>
    </row>
    <row r="2510" spans="44:46" ht="12.75">
      <c r="AR2510" s="27"/>
      <c r="AS2510" s="27"/>
      <c r="AT2510" s="27"/>
    </row>
    <row r="2511" spans="44:46" ht="12.75">
      <c r="AR2511" s="27"/>
      <c r="AS2511" s="27"/>
      <c r="AT2511" s="27"/>
    </row>
    <row r="2512" spans="44:46" ht="12.75">
      <c r="AR2512" s="27"/>
      <c r="AS2512" s="27"/>
      <c r="AT2512" s="27"/>
    </row>
    <row r="2513" spans="44:46" ht="12.75">
      <c r="AR2513" s="27"/>
      <c r="AS2513" s="27"/>
      <c r="AT2513" s="27"/>
    </row>
    <row r="2514" spans="44:46" ht="12.75">
      <c r="AR2514" s="27"/>
      <c r="AS2514" s="27"/>
      <c r="AT2514" s="27"/>
    </row>
    <row r="2515" spans="44:46" ht="12.75">
      <c r="AR2515" s="27"/>
      <c r="AS2515" s="27"/>
      <c r="AT2515" s="27"/>
    </row>
    <row r="2516" spans="44:46" ht="12.75">
      <c r="AR2516" s="27"/>
      <c r="AS2516" s="27"/>
      <c r="AT2516" s="27"/>
    </row>
    <row r="2517" spans="44:46" ht="12.75">
      <c r="AR2517" s="27"/>
      <c r="AS2517" s="27"/>
      <c r="AT2517" s="27"/>
    </row>
    <row r="2518" spans="44:46" ht="12.75">
      <c r="AR2518" s="27"/>
      <c r="AS2518" s="27"/>
      <c r="AT2518" s="27"/>
    </row>
    <row r="2519" spans="44:46" ht="12.75">
      <c r="AR2519" s="27"/>
      <c r="AS2519" s="27"/>
      <c r="AT2519" s="27"/>
    </row>
    <row r="2520" spans="44:46" ht="12.75">
      <c r="AR2520" s="27"/>
      <c r="AS2520" s="27"/>
      <c r="AT2520" s="27"/>
    </row>
    <row r="2521" spans="44:46" ht="12.75">
      <c r="AR2521" s="27"/>
      <c r="AS2521" s="27"/>
      <c r="AT2521" s="27"/>
    </row>
    <row r="2522" spans="44:46" ht="12.75">
      <c r="AR2522" s="27"/>
      <c r="AS2522" s="27"/>
      <c r="AT2522" s="27"/>
    </row>
    <row r="2523" spans="44:46" ht="12.75">
      <c r="AR2523" s="27"/>
      <c r="AS2523" s="27"/>
      <c r="AT2523" s="27"/>
    </row>
    <row r="2524" spans="44:46" ht="12.75">
      <c r="AR2524" s="27"/>
      <c r="AS2524" s="27"/>
      <c r="AT2524" s="27"/>
    </row>
    <row r="2525" spans="44:46" ht="12.75">
      <c r="AR2525" s="27"/>
      <c r="AS2525" s="27"/>
      <c r="AT2525" s="27"/>
    </row>
    <row r="2526" spans="44:46" ht="12.75">
      <c r="AR2526" s="27"/>
      <c r="AS2526" s="27"/>
      <c r="AT2526" s="27"/>
    </row>
    <row r="2527" spans="44:46" ht="12.75">
      <c r="AR2527" s="27"/>
      <c r="AS2527" s="27"/>
      <c r="AT2527" s="27"/>
    </row>
    <row r="2528" spans="44:46" ht="12.75">
      <c r="AR2528" s="27"/>
      <c r="AS2528" s="27"/>
      <c r="AT2528" s="27"/>
    </row>
    <row r="2529" spans="44:46" ht="12.75">
      <c r="AR2529" s="27"/>
      <c r="AS2529" s="27"/>
      <c r="AT2529" s="27"/>
    </row>
    <row r="2530" spans="44:46" ht="12.75">
      <c r="AR2530" s="27"/>
      <c r="AS2530" s="27"/>
      <c r="AT2530" s="27"/>
    </row>
    <row r="2531" spans="44:46" ht="12.75">
      <c r="AR2531" s="27"/>
      <c r="AS2531" s="27"/>
      <c r="AT2531" s="27"/>
    </row>
    <row r="2532" spans="44:46" ht="12.75">
      <c r="AR2532" s="27"/>
      <c r="AS2532" s="27"/>
      <c r="AT2532" s="27"/>
    </row>
    <row r="2533" spans="44:46" ht="12.75">
      <c r="AR2533" s="27"/>
      <c r="AS2533" s="27"/>
      <c r="AT2533" s="27"/>
    </row>
    <row r="2534" spans="44:46" ht="12.75">
      <c r="AR2534" s="27"/>
      <c r="AS2534" s="27"/>
      <c r="AT2534" s="27"/>
    </row>
    <row r="2535" spans="44:46" ht="12.75">
      <c r="AR2535" s="27"/>
      <c r="AS2535" s="27"/>
      <c r="AT2535" s="27"/>
    </row>
    <row r="2536" spans="44:46" ht="12.75">
      <c r="AR2536" s="27"/>
      <c r="AS2536" s="27"/>
      <c r="AT2536" s="27"/>
    </row>
    <row r="2537" spans="44:46" ht="12.75">
      <c r="AR2537" s="27"/>
      <c r="AS2537" s="27"/>
      <c r="AT2537" s="27"/>
    </row>
    <row r="2538" spans="44:46" ht="12.75">
      <c r="AR2538" s="27"/>
      <c r="AS2538" s="27"/>
      <c r="AT2538" s="27"/>
    </row>
    <row r="2539" spans="44:46" ht="12.75">
      <c r="AR2539" s="27"/>
      <c r="AS2539" s="27"/>
      <c r="AT2539" s="27"/>
    </row>
    <row r="2540" spans="44:46" ht="12.75">
      <c r="AR2540" s="27"/>
      <c r="AS2540" s="27"/>
      <c r="AT2540" s="27"/>
    </row>
    <row r="2541" spans="44:46" ht="12.75">
      <c r="AR2541" s="27"/>
      <c r="AS2541" s="27"/>
      <c r="AT2541" s="27"/>
    </row>
    <row r="2542" spans="44:46" ht="12.75">
      <c r="AR2542" s="27"/>
      <c r="AS2542" s="27"/>
      <c r="AT2542" s="27"/>
    </row>
    <row r="2543" spans="44:46" ht="12.75">
      <c r="AR2543" s="27"/>
      <c r="AS2543" s="27"/>
      <c r="AT2543" s="27"/>
    </row>
    <row r="2544" spans="44:46" ht="12.75">
      <c r="AR2544" s="27"/>
      <c r="AS2544" s="27"/>
      <c r="AT2544" s="27"/>
    </row>
    <row r="2545" spans="44:46" ht="12.75">
      <c r="AR2545" s="27"/>
      <c r="AS2545" s="27"/>
      <c r="AT2545" s="27"/>
    </row>
    <row r="2546" spans="44:46" ht="12.75">
      <c r="AR2546" s="27"/>
      <c r="AS2546" s="27"/>
      <c r="AT2546" s="27"/>
    </row>
    <row r="2547" spans="44:46" ht="12.75">
      <c r="AR2547" s="27"/>
      <c r="AS2547" s="27"/>
      <c r="AT2547" s="27"/>
    </row>
    <row r="2548" spans="44:46" ht="12.75">
      <c r="AR2548" s="27"/>
      <c r="AS2548" s="27"/>
      <c r="AT2548" s="27"/>
    </row>
    <row r="2549" spans="44:46" ht="12.75">
      <c r="AR2549" s="27"/>
      <c r="AS2549" s="27"/>
      <c r="AT2549" s="27"/>
    </row>
    <row r="2550" spans="44:46" ht="12.75">
      <c r="AR2550" s="27"/>
      <c r="AS2550" s="27"/>
      <c r="AT2550" s="27"/>
    </row>
    <row r="2551" spans="44:46" ht="12.75">
      <c r="AR2551" s="27"/>
      <c r="AS2551" s="27"/>
      <c r="AT2551" s="27"/>
    </row>
    <row r="2552" spans="44:46" ht="12.75">
      <c r="AR2552" s="27"/>
      <c r="AS2552" s="27"/>
      <c r="AT2552" s="27"/>
    </row>
    <row r="2553" spans="44:46" ht="12.75">
      <c r="AR2553" s="27"/>
      <c r="AS2553" s="27"/>
      <c r="AT2553" s="27"/>
    </row>
    <row r="2554" spans="44:46" ht="12.75">
      <c r="AR2554" s="27"/>
      <c r="AS2554" s="27"/>
      <c r="AT2554" s="27"/>
    </row>
    <row r="2555" spans="44:46" ht="12.75">
      <c r="AR2555" s="27"/>
      <c r="AS2555" s="27"/>
      <c r="AT2555" s="27"/>
    </row>
    <row r="2556" spans="44:46" ht="12.75">
      <c r="AR2556" s="27"/>
      <c r="AS2556" s="27"/>
      <c r="AT2556" s="27"/>
    </row>
    <row r="2557" spans="44:46" ht="12.75">
      <c r="AR2557" s="27"/>
      <c r="AS2557" s="27"/>
      <c r="AT2557" s="27"/>
    </row>
    <row r="2558" spans="44:46" ht="12.75">
      <c r="AR2558" s="27"/>
      <c r="AS2558" s="27"/>
      <c r="AT2558" s="27"/>
    </row>
    <row r="2559" spans="44:46" ht="12.75">
      <c r="AR2559" s="27"/>
      <c r="AS2559" s="27"/>
      <c r="AT2559" s="27"/>
    </row>
    <row r="2560" spans="44:46" ht="12.75">
      <c r="AR2560" s="27"/>
      <c r="AS2560" s="27"/>
      <c r="AT2560" s="27"/>
    </row>
    <row r="2561" spans="44:46" ht="12.75">
      <c r="AR2561" s="27"/>
      <c r="AS2561" s="27"/>
      <c r="AT2561" s="27"/>
    </row>
    <row r="2562" spans="44:46" ht="12.75">
      <c r="AR2562" s="27"/>
      <c r="AS2562" s="27"/>
      <c r="AT2562" s="27"/>
    </row>
    <row r="2563" spans="44:46" ht="12.75">
      <c r="AR2563" s="27"/>
      <c r="AS2563" s="27"/>
      <c r="AT2563" s="27"/>
    </row>
    <row r="2564" spans="44:46" ht="12.75">
      <c r="AR2564" s="27"/>
      <c r="AS2564" s="27"/>
      <c r="AT2564" s="27"/>
    </row>
    <row r="2565" spans="44:46" ht="12.75">
      <c r="AR2565" s="27"/>
      <c r="AS2565" s="27"/>
      <c r="AT2565" s="27"/>
    </row>
    <row r="2566" spans="44:46" ht="12.75">
      <c r="AR2566" s="27"/>
      <c r="AS2566" s="27"/>
      <c r="AT2566" s="27"/>
    </row>
    <row r="2567" spans="44:46" ht="12.75">
      <c r="AR2567" s="27"/>
      <c r="AS2567" s="27"/>
      <c r="AT2567" s="27"/>
    </row>
    <row r="2568" spans="44:46" ht="12.75">
      <c r="AR2568" s="27"/>
      <c r="AS2568" s="27"/>
      <c r="AT2568" s="27"/>
    </row>
    <row r="2569" spans="44:46" ht="12.75">
      <c r="AR2569" s="27"/>
      <c r="AS2569" s="27"/>
      <c r="AT2569" s="27"/>
    </row>
    <row r="2570" spans="44:46" ht="12.75">
      <c r="AR2570" s="27"/>
      <c r="AS2570" s="27"/>
      <c r="AT2570" s="27"/>
    </row>
    <row r="2571" spans="44:46" ht="12.75">
      <c r="AR2571" s="27"/>
      <c r="AS2571" s="27"/>
      <c r="AT2571" s="27"/>
    </row>
    <row r="2572" spans="44:46" ht="12.75">
      <c r="AR2572" s="27"/>
      <c r="AS2572" s="27"/>
      <c r="AT2572" s="27"/>
    </row>
    <row r="2573" spans="44:46" ht="12.75">
      <c r="AR2573" s="27"/>
      <c r="AS2573" s="27"/>
      <c r="AT2573" s="27"/>
    </row>
    <row r="2574" spans="44:46" ht="12.75">
      <c r="AR2574" s="27"/>
      <c r="AS2574" s="27"/>
      <c r="AT2574" s="27"/>
    </row>
    <row r="2575" spans="44:46" ht="12.75">
      <c r="AR2575" s="27"/>
      <c r="AS2575" s="27"/>
      <c r="AT2575" s="27"/>
    </row>
    <row r="2576" spans="44:46" ht="12.75">
      <c r="AR2576" s="27"/>
      <c r="AS2576" s="27"/>
      <c r="AT2576" s="27"/>
    </row>
    <row r="2577" spans="44:46" ht="12.75">
      <c r="AR2577" s="27"/>
      <c r="AS2577" s="27"/>
      <c r="AT2577" s="27"/>
    </row>
    <row r="2578" spans="44:46" ht="12.75">
      <c r="AR2578" s="27"/>
      <c r="AS2578" s="27"/>
      <c r="AT2578" s="27"/>
    </row>
    <row r="2579" spans="44:46" ht="12.75">
      <c r="AR2579" s="27"/>
      <c r="AS2579" s="27"/>
      <c r="AT2579" s="27"/>
    </row>
    <row r="2580" spans="44:46" ht="12.75">
      <c r="AR2580" s="27"/>
      <c r="AS2580" s="27"/>
      <c r="AT2580" s="27"/>
    </row>
    <row r="2581" spans="44:46" ht="12.75">
      <c r="AR2581" s="27"/>
      <c r="AS2581" s="27"/>
      <c r="AT2581" s="27"/>
    </row>
    <row r="2582" spans="44:46" ht="12.75">
      <c r="AR2582" s="27"/>
      <c r="AS2582" s="27"/>
      <c r="AT2582" s="27"/>
    </row>
    <row r="2583" spans="44:46" ht="12.75">
      <c r="AR2583" s="27"/>
      <c r="AS2583" s="27"/>
      <c r="AT2583" s="27"/>
    </row>
    <row r="2584" spans="44:46" ht="12.75">
      <c r="AR2584" s="27"/>
      <c r="AS2584" s="27"/>
      <c r="AT2584" s="27"/>
    </row>
    <row r="2585" spans="44:46" ht="12.75">
      <c r="AR2585" s="27"/>
      <c r="AS2585" s="27"/>
      <c r="AT2585" s="27"/>
    </row>
    <row r="2586" spans="44:46" ht="12.75">
      <c r="AR2586" s="27"/>
      <c r="AS2586" s="27"/>
      <c r="AT2586" s="27"/>
    </row>
    <row r="2587" spans="44:46" ht="12.75">
      <c r="AR2587" s="27"/>
      <c r="AS2587" s="27"/>
      <c r="AT2587" s="27"/>
    </row>
    <row r="2588" spans="44:46" ht="12.75">
      <c r="AR2588" s="27"/>
      <c r="AS2588" s="27"/>
      <c r="AT2588" s="27"/>
    </row>
    <row r="2589" spans="44:46" ht="12.75">
      <c r="AR2589" s="27"/>
      <c r="AS2589" s="27"/>
      <c r="AT2589" s="27"/>
    </row>
    <row r="2590" spans="44:46" ht="12.75">
      <c r="AR2590" s="27"/>
      <c r="AS2590" s="27"/>
      <c r="AT2590" s="27"/>
    </row>
    <row r="2591" spans="44:46" ht="12.75">
      <c r="AR2591" s="27"/>
      <c r="AS2591" s="27"/>
      <c r="AT2591" s="27"/>
    </row>
    <row r="2592" spans="44:46" ht="12.75">
      <c r="AR2592" s="27"/>
      <c r="AS2592" s="27"/>
      <c r="AT2592" s="27"/>
    </row>
    <row r="2593" spans="44:46" ht="12.75">
      <c r="AR2593" s="27"/>
      <c r="AS2593" s="27"/>
      <c r="AT2593" s="27"/>
    </row>
    <row r="2594" spans="44:46" ht="12.75">
      <c r="AR2594" s="27"/>
      <c r="AS2594" s="27"/>
      <c r="AT2594" s="27"/>
    </row>
    <row r="2595" spans="44:46" ht="12.75">
      <c r="AR2595" s="27"/>
      <c r="AS2595" s="27"/>
      <c r="AT2595" s="27"/>
    </row>
    <row r="2596" spans="44:46" ht="12.75">
      <c r="AR2596" s="27"/>
      <c r="AS2596" s="27"/>
      <c r="AT2596" s="27"/>
    </row>
    <row r="2597" spans="44:46" ht="12.75">
      <c r="AR2597" s="27"/>
      <c r="AS2597" s="27"/>
      <c r="AT2597" s="27"/>
    </row>
    <row r="2598" spans="44:46" ht="12.75">
      <c r="AR2598" s="27"/>
      <c r="AS2598" s="27"/>
      <c r="AT2598" s="27"/>
    </row>
    <row r="2599" spans="44:46" ht="12.75">
      <c r="AR2599" s="27"/>
      <c r="AS2599" s="27"/>
      <c r="AT2599" s="27"/>
    </row>
    <row r="2600" spans="44:46" ht="12.75">
      <c r="AR2600" s="27"/>
      <c r="AS2600" s="27"/>
      <c r="AT2600" s="27"/>
    </row>
    <row r="2601" spans="44:46" ht="12.75">
      <c r="AR2601" s="27"/>
      <c r="AS2601" s="27"/>
      <c r="AT2601" s="27"/>
    </row>
    <row r="2602" spans="44:46" ht="12.75">
      <c r="AR2602" s="27"/>
      <c r="AS2602" s="27"/>
      <c r="AT2602" s="27"/>
    </row>
    <row r="2603" spans="44:46" ht="12.75">
      <c r="AR2603" s="27"/>
      <c r="AS2603" s="27"/>
      <c r="AT2603" s="27"/>
    </row>
    <row r="2604" spans="44:46" ht="12.75">
      <c r="AR2604" s="27"/>
      <c r="AS2604" s="27"/>
      <c r="AT2604" s="27"/>
    </row>
    <row r="2605" spans="44:46" ht="12.75">
      <c r="AR2605" s="27"/>
      <c r="AS2605" s="27"/>
      <c r="AT2605" s="27"/>
    </row>
    <row r="2606" spans="44:46" ht="12.75">
      <c r="AR2606" s="27"/>
      <c r="AS2606" s="27"/>
      <c r="AT2606" s="27"/>
    </row>
    <row r="2607" spans="44:46" ht="12.75">
      <c r="AR2607" s="27"/>
      <c r="AS2607" s="27"/>
      <c r="AT2607" s="27"/>
    </row>
    <row r="2608" spans="44:46" ht="12.75">
      <c r="AR2608" s="27"/>
      <c r="AS2608" s="27"/>
      <c r="AT2608" s="27"/>
    </row>
    <row r="2609" spans="44:46" ht="12.75">
      <c r="AR2609" s="27"/>
      <c r="AS2609" s="27"/>
      <c r="AT2609" s="27"/>
    </row>
    <row r="2610" spans="44:46" ht="12.75">
      <c r="AR2610" s="27"/>
      <c r="AS2610" s="27"/>
      <c r="AT2610" s="27"/>
    </row>
    <row r="2611" spans="44:46" ht="12.75">
      <c r="AR2611" s="27"/>
      <c r="AS2611" s="27"/>
      <c r="AT2611" s="27"/>
    </row>
    <row r="2612" spans="44:46" ht="12.75">
      <c r="AR2612" s="27"/>
      <c r="AS2612" s="27"/>
      <c r="AT2612" s="27"/>
    </row>
    <row r="2613" spans="44:46" ht="12.75">
      <c r="AR2613" s="27"/>
      <c r="AS2613" s="27"/>
      <c r="AT2613" s="27"/>
    </row>
    <row r="2614" spans="44:46" ht="12.75">
      <c r="AR2614" s="27"/>
      <c r="AS2614" s="27"/>
      <c r="AT2614" s="27"/>
    </row>
    <row r="2615" spans="44:46" ht="12.75">
      <c r="AR2615" s="27"/>
      <c r="AS2615" s="27"/>
      <c r="AT2615" s="27"/>
    </row>
    <row r="2616" spans="44:46" ht="12.75">
      <c r="AR2616" s="27"/>
      <c r="AS2616" s="27"/>
      <c r="AT2616" s="27"/>
    </row>
    <row r="2617" spans="44:46" ht="12.75">
      <c r="AR2617" s="27"/>
      <c r="AS2617" s="27"/>
      <c r="AT2617" s="27"/>
    </row>
    <row r="2618" spans="44:46" ht="12.75">
      <c r="AR2618" s="27"/>
      <c r="AS2618" s="27"/>
      <c r="AT2618" s="27"/>
    </row>
    <row r="2619" spans="44:46" ht="12.75">
      <c r="AR2619" s="27"/>
      <c r="AS2619" s="27"/>
      <c r="AT2619" s="27"/>
    </row>
    <row r="2620" spans="44:46" ht="12.75">
      <c r="AR2620" s="27"/>
      <c r="AS2620" s="27"/>
      <c r="AT2620" s="27"/>
    </row>
    <row r="2621" spans="44:46" ht="12.75">
      <c r="AR2621" s="27"/>
      <c r="AS2621" s="27"/>
      <c r="AT2621" s="27"/>
    </row>
    <row r="2622" spans="44:46" ht="12.75">
      <c r="AR2622" s="27"/>
      <c r="AS2622" s="27"/>
      <c r="AT2622" s="27"/>
    </row>
    <row r="2623" spans="44:46" ht="12.75">
      <c r="AR2623" s="27"/>
      <c r="AS2623" s="27"/>
      <c r="AT2623" s="27"/>
    </row>
    <row r="2624" spans="44:46" ht="12.75">
      <c r="AR2624" s="27"/>
      <c r="AS2624" s="27"/>
      <c r="AT2624" s="27"/>
    </row>
    <row r="2625" spans="44:46" ht="12.75">
      <c r="AR2625" s="27"/>
      <c r="AS2625" s="27"/>
      <c r="AT2625" s="27"/>
    </row>
    <row r="2626" spans="44:46" ht="12.75">
      <c r="AR2626" s="27"/>
      <c r="AS2626" s="27"/>
      <c r="AT2626" s="27"/>
    </row>
    <row r="2627" spans="44:46" ht="12.75">
      <c r="AR2627" s="27"/>
      <c r="AS2627" s="27"/>
      <c r="AT2627" s="27"/>
    </row>
    <row r="2628" spans="44:46" ht="12.75">
      <c r="AR2628" s="27"/>
      <c r="AS2628" s="27"/>
      <c r="AT2628" s="27"/>
    </row>
    <row r="2629" spans="44:46" ht="12.75">
      <c r="AR2629" s="27"/>
      <c r="AS2629" s="27"/>
      <c r="AT2629" s="27"/>
    </row>
    <row r="2630" spans="44:46" ht="12.75">
      <c r="AR2630" s="27"/>
      <c r="AS2630" s="27"/>
      <c r="AT2630" s="27"/>
    </row>
    <row r="2631" spans="44:46" ht="12.75">
      <c r="AR2631" s="27"/>
      <c r="AS2631" s="27"/>
      <c r="AT2631" s="27"/>
    </row>
    <row r="2632" spans="44:46" ht="12.75">
      <c r="AR2632" s="27"/>
      <c r="AS2632" s="27"/>
      <c r="AT2632" s="27"/>
    </row>
    <row r="2633" spans="44:46" ht="12.75">
      <c r="AR2633" s="27"/>
      <c r="AS2633" s="27"/>
      <c r="AT2633" s="27"/>
    </row>
    <row r="2634" spans="44:46" ht="12.75">
      <c r="AR2634" s="27"/>
      <c r="AS2634" s="27"/>
      <c r="AT2634" s="27"/>
    </row>
    <row r="2635" spans="44:46" ht="12.75">
      <c r="AR2635" s="27"/>
      <c r="AS2635" s="27"/>
      <c r="AT2635" s="27"/>
    </row>
    <row r="2636" spans="44:46" ht="12.75">
      <c r="AR2636" s="27"/>
      <c r="AS2636" s="27"/>
      <c r="AT2636" s="27"/>
    </row>
    <row r="2637" spans="44:46" ht="12.75">
      <c r="AR2637" s="27"/>
      <c r="AS2637" s="27"/>
      <c r="AT2637" s="27"/>
    </row>
    <row r="2638" spans="44:46" ht="12.75">
      <c r="AR2638" s="27"/>
      <c r="AS2638" s="27"/>
      <c r="AT2638" s="27"/>
    </row>
    <row r="2639" spans="44:46" ht="12.75">
      <c r="AR2639" s="27"/>
      <c r="AS2639" s="27"/>
      <c r="AT2639" s="27"/>
    </row>
    <row r="2640" spans="44:46" ht="12.75">
      <c r="AR2640" s="27"/>
      <c r="AS2640" s="27"/>
      <c r="AT2640" s="27"/>
    </row>
    <row r="2641" spans="44:46" ht="12.75">
      <c r="AR2641" s="27"/>
      <c r="AS2641" s="27"/>
      <c r="AT2641" s="27"/>
    </row>
    <row r="2642" spans="44:46" ht="12.75">
      <c r="AR2642" s="27"/>
      <c r="AS2642" s="27"/>
      <c r="AT2642" s="27"/>
    </row>
    <row r="2643" spans="44:46" ht="12.75">
      <c r="AR2643" s="27"/>
      <c r="AS2643" s="27"/>
      <c r="AT2643" s="27"/>
    </row>
    <row r="2644" spans="44:46" ht="12.75">
      <c r="AR2644" s="27"/>
      <c r="AS2644" s="27"/>
      <c r="AT2644" s="27"/>
    </row>
    <row r="2645" spans="44:46" ht="12.75">
      <c r="AR2645" s="27"/>
      <c r="AS2645" s="27"/>
      <c r="AT2645" s="27"/>
    </row>
    <row r="2646" spans="44:46" ht="12.75">
      <c r="AR2646" s="27"/>
      <c r="AS2646" s="27"/>
      <c r="AT2646" s="27"/>
    </row>
    <row r="2647" spans="44:46" ht="12.75">
      <c r="AR2647" s="27"/>
      <c r="AS2647" s="27"/>
      <c r="AT2647" s="27"/>
    </row>
    <row r="2648" spans="44:46" ht="12.75">
      <c r="AR2648" s="27"/>
      <c r="AS2648" s="27"/>
      <c r="AT2648" s="27"/>
    </row>
    <row r="2649" spans="44:46" ht="12.75">
      <c r="AR2649" s="27"/>
      <c r="AS2649" s="27"/>
      <c r="AT2649" s="27"/>
    </row>
    <row r="2650" spans="44:46" ht="12.75">
      <c r="AR2650" s="27"/>
      <c r="AS2650" s="27"/>
      <c r="AT2650" s="27"/>
    </row>
    <row r="2651" spans="44:46" ht="12.75">
      <c r="AR2651" s="27"/>
      <c r="AS2651" s="27"/>
      <c r="AT2651" s="27"/>
    </row>
    <row r="2652" spans="44:46" ht="12.75">
      <c r="AR2652" s="27"/>
      <c r="AS2652" s="27"/>
      <c r="AT2652" s="27"/>
    </row>
    <row r="2653" spans="44:46" ht="12.75">
      <c r="AR2653" s="27"/>
      <c r="AS2653" s="27"/>
      <c r="AT2653" s="27"/>
    </row>
    <row r="2654" spans="44:46" ht="12.75">
      <c r="AR2654" s="27"/>
      <c r="AS2654" s="27"/>
      <c r="AT2654" s="27"/>
    </row>
    <row r="2655" spans="44:46" ht="12.75">
      <c r="AR2655" s="27"/>
      <c r="AS2655" s="27"/>
      <c r="AT2655" s="27"/>
    </row>
    <row r="2656" spans="44:46" ht="12.75">
      <c r="AR2656" s="27"/>
      <c r="AS2656" s="27"/>
      <c r="AT2656" s="27"/>
    </row>
    <row r="2657" spans="44:46" ht="12.75">
      <c r="AR2657" s="27"/>
      <c r="AS2657" s="27"/>
      <c r="AT2657" s="27"/>
    </row>
    <row r="2658" spans="44:46" ht="12.75">
      <c r="AR2658" s="27"/>
      <c r="AS2658" s="27"/>
      <c r="AT2658" s="27"/>
    </row>
    <row r="2659" spans="44:46" ht="12.75">
      <c r="AR2659" s="27"/>
      <c r="AS2659" s="27"/>
      <c r="AT2659" s="27"/>
    </row>
    <row r="2660" spans="44:46" ht="12.75">
      <c r="AR2660" s="27"/>
      <c r="AS2660" s="27"/>
      <c r="AT2660" s="27"/>
    </row>
    <row r="2661" spans="44:46" ht="12.75">
      <c r="AR2661" s="27"/>
      <c r="AS2661" s="27"/>
      <c r="AT2661" s="27"/>
    </row>
    <row r="2662" spans="44:46" ht="12.75">
      <c r="AR2662" s="27"/>
      <c r="AS2662" s="27"/>
      <c r="AT2662" s="27"/>
    </row>
    <row r="2663" spans="44:46" ht="12.75">
      <c r="AR2663" s="27"/>
      <c r="AS2663" s="27"/>
      <c r="AT2663" s="27"/>
    </row>
    <row r="2664" spans="44:46" ht="12.75">
      <c r="AR2664" s="27"/>
      <c r="AS2664" s="27"/>
      <c r="AT2664" s="27"/>
    </row>
    <row r="2665" spans="44:46" ht="12.75">
      <c r="AR2665" s="27"/>
      <c r="AS2665" s="27"/>
      <c r="AT2665" s="27"/>
    </row>
    <row r="2666" spans="44:46" ht="12.75">
      <c r="AR2666" s="27"/>
      <c r="AS2666" s="27"/>
      <c r="AT2666" s="27"/>
    </row>
    <row r="2667" spans="44:46" ht="12.75">
      <c r="AR2667" s="27"/>
      <c r="AS2667" s="27"/>
      <c r="AT2667" s="27"/>
    </row>
    <row r="2668" spans="44:46" ht="12.75">
      <c r="AR2668" s="27"/>
      <c r="AS2668" s="27"/>
      <c r="AT2668" s="27"/>
    </row>
    <row r="2669" spans="44:46" ht="12.75">
      <c r="AR2669" s="27"/>
      <c r="AS2669" s="27"/>
      <c r="AT2669" s="27"/>
    </row>
    <row r="2670" spans="44:46" ht="12.75">
      <c r="AR2670" s="27"/>
      <c r="AS2670" s="27"/>
      <c r="AT2670" s="27"/>
    </row>
    <row r="2671" spans="44:46" ht="12.75">
      <c r="AR2671" s="27"/>
      <c r="AS2671" s="27"/>
      <c r="AT2671" s="27"/>
    </row>
    <row r="2672" spans="44:46" ht="12.75">
      <c r="AR2672" s="27"/>
      <c r="AS2672" s="27"/>
      <c r="AT2672" s="27"/>
    </row>
    <row r="2673" spans="44:46" ht="12.75">
      <c r="AR2673" s="27"/>
      <c r="AS2673" s="27"/>
      <c r="AT2673" s="27"/>
    </row>
    <row r="2674" spans="44:46" ht="12.75">
      <c r="AR2674" s="27"/>
      <c r="AS2674" s="27"/>
      <c r="AT2674" s="27"/>
    </row>
    <row r="2675" spans="44:46" ht="12.75">
      <c r="AR2675" s="27"/>
      <c r="AS2675" s="27"/>
      <c r="AT2675" s="27"/>
    </row>
    <row r="2676" spans="44:46" ht="12.75">
      <c r="AR2676" s="27"/>
      <c r="AS2676" s="27"/>
      <c r="AT2676" s="27"/>
    </row>
    <row r="2677" spans="44:46" ht="12.75">
      <c r="AR2677" s="27"/>
      <c r="AS2677" s="27"/>
      <c r="AT2677" s="27"/>
    </row>
    <row r="2678" spans="44:46" ht="12.75">
      <c r="AR2678" s="27"/>
      <c r="AS2678" s="27"/>
      <c r="AT2678" s="27"/>
    </row>
    <row r="2679" spans="44:46" ht="12.75">
      <c r="AR2679" s="27"/>
      <c r="AS2679" s="27"/>
      <c r="AT2679" s="27"/>
    </row>
    <row r="2680" spans="44:46" ht="12.75">
      <c r="AR2680" s="27"/>
      <c r="AS2680" s="27"/>
      <c r="AT2680" s="27"/>
    </row>
    <row r="2681" spans="44:46" ht="12.75">
      <c r="AR2681" s="27"/>
      <c r="AS2681" s="27"/>
      <c r="AT2681" s="27"/>
    </row>
    <row r="2682" spans="44:46" ht="12.75">
      <c r="AR2682" s="27"/>
      <c r="AS2682" s="27"/>
      <c r="AT2682" s="27"/>
    </row>
    <row r="2683" spans="44:46" ht="12.75">
      <c r="AR2683" s="27"/>
      <c r="AS2683" s="27"/>
      <c r="AT2683" s="27"/>
    </row>
    <row r="2684" spans="44:46" ht="12.75">
      <c r="AR2684" s="27"/>
      <c r="AS2684" s="27"/>
      <c r="AT2684" s="27"/>
    </row>
    <row r="2685" spans="44:46" ht="12.75">
      <c r="AR2685" s="27"/>
      <c r="AS2685" s="27"/>
      <c r="AT2685" s="27"/>
    </row>
    <row r="2686" spans="44:46" ht="12.75">
      <c r="AR2686" s="27"/>
      <c r="AS2686" s="27"/>
      <c r="AT2686" s="27"/>
    </row>
    <row r="2687" spans="44:46" ht="12.75">
      <c r="AR2687" s="27"/>
      <c r="AS2687" s="27"/>
      <c r="AT2687" s="27"/>
    </row>
    <row r="2688" spans="44:46" ht="12.75">
      <c r="AR2688" s="27"/>
      <c r="AS2688" s="27"/>
      <c r="AT2688" s="27"/>
    </row>
    <row r="2689" spans="44:46" ht="12.75">
      <c r="AR2689" s="27"/>
      <c r="AS2689" s="27"/>
      <c r="AT2689" s="27"/>
    </row>
    <row r="2690" spans="44:46" ht="12.75">
      <c r="AR2690" s="27"/>
      <c r="AS2690" s="27"/>
      <c r="AT2690" s="27"/>
    </row>
    <row r="2691" spans="44:46" ht="12.75">
      <c r="AR2691" s="27"/>
      <c r="AS2691" s="27"/>
      <c r="AT2691" s="27"/>
    </row>
    <row r="2692" spans="44:46" ht="12.75">
      <c r="AR2692" s="27"/>
      <c r="AS2692" s="27"/>
      <c r="AT2692" s="27"/>
    </row>
    <row r="2693" spans="44:46" ht="12.75">
      <c r="AR2693" s="27"/>
      <c r="AS2693" s="27"/>
      <c r="AT2693" s="27"/>
    </row>
    <row r="2694" spans="44:46" ht="12.75">
      <c r="AR2694" s="27"/>
      <c r="AS2694" s="27"/>
      <c r="AT2694" s="27"/>
    </row>
    <row r="2695" spans="44:46" ht="12.75">
      <c r="AR2695" s="27"/>
      <c r="AS2695" s="27"/>
      <c r="AT2695" s="27"/>
    </row>
    <row r="2696" spans="44:46" ht="12.75">
      <c r="AR2696" s="27"/>
      <c r="AS2696" s="27"/>
      <c r="AT2696" s="27"/>
    </row>
    <row r="2697" spans="44:46" ht="12.75">
      <c r="AR2697" s="27"/>
      <c r="AS2697" s="27"/>
      <c r="AT2697" s="27"/>
    </row>
    <row r="2698" spans="44:46" ht="12.75">
      <c r="AR2698" s="27"/>
      <c r="AS2698" s="27"/>
      <c r="AT2698" s="27"/>
    </row>
    <row r="2699" spans="44:46" ht="12.75">
      <c r="AR2699" s="27"/>
      <c r="AS2699" s="27"/>
      <c r="AT2699" s="27"/>
    </row>
    <row r="2700" spans="44:46" ht="12.75">
      <c r="AR2700" s="27"/>
      <c r="AS2700" s="27"/>
      <c r="AT2700" s="27"/>
    </row>
    <row r="2701" spans="44:46" ht="12.75">
      <c r="AR2701" s="27"/>
      <c r="AS2701" s="27"/>
      <c r="AT2701" s="27"/>
    </row>
    <row r="2702" spans="44:46" ht="12.75">
      <c r="AR2702" s="27"/>
      <c r="AS2702" s="27"/>
      <c r="AT2702" s="27"/>
    </row>
    <row r="2703" spans="44:46" ht="12.75">
      <c r="AR2703" s="27"/>
      <c r="AS2703" s="27"/>
      <c r="AT2703" s="27"/>
    </row>
    <row r="2704" spans="44:46" ht="12.75">
      <c r="AR2704" s="27"/>
      <c r="AS2704" s="27"/>
      <c r="AT2704" s="27"/>
    </row>
    <row r="2705" spans="44:46" ht="12.75">
      <c r="AR2705" s="27"/>
      <c r="AS2705" s="27"/>
      <c r="AT2705" s="27"/>
    </row>
    <row r="2706" spans="44:46" ht="12.75">
      <c r="AR2706" s="27"/>
      <c r="AS2706" s="27"/>
      <c r="AT2706" s="27"/>
    </row>
    <row r="2707" spans="44:46" ht="12.75">
      <c r="AR2707" s="27"/>
      <c r="AS2707" s="27"/>
      <c r="AT2707" s="27"/>
    </row>
    <row r="2708" spans="44:46" ht="12.75">
      <c r="AR2708" s="27"/>
      <c r="AS2708" s="27"/>
      <c r="AT2708" s="27"/>
    </row>
    <row r="2709" spans="44:46" ht="12.75">
      <c r="AR2709" s="27"/>
      <c r="AS2709" s="27"/>
      <c r="AT2709" s="27"/>
    </row>
    <row r="2710" spans="44:46" ht="12.75">
      <c r="AR2710" s="27"/>
      <c r="AS2710" s="27"/>
      <c r="AT2710" s="27"/>
    </row>
    <row r="2711" spans="44:46" ht="12.75">
      <c r="AR2711" s="27"/>
      <c r="AS2711" s="27"/>
      <c r="AT2711" s="27"/>
    </row>
    <row r="2712" spans="44:46" ht="12.75">
      <c r="AR2712" s="27"/>
      <c r="AS2712" s="27"/>
      <c r="AT2712" s="27"/>
    </row>
    <row r="2713" spans="44:46" ht="12.75">
      <c r="AR2713" s="27"/>
      <c r="AS2713" s="27"/>
      <c r="AT2713" s="27"/>
    </row>
    <row r="2714" spans="44:46" ht="12.75">
      <c r="AR2714" s="27"/>
      <c r="AS2714" s="27"/>
      <c r="AT2714" s="27"/>
    </row>
    <row r="2715" spans="44:46" ht="12.75">
      <c r="AR2715" s="27"/>
      <c r="AS2715" s="27"/>
      <c r="AT2715" s="27"/>
    </row>
    <row r="2716" spans="44:46" ht="12.75">
      <c r="AR2716" s="27"/>
      <c r="AS2716" s="27"/>
      <c r="AT2716" s="27"/>
    </row>
    <row r="2717" spans="44:46" ht="12.75">
      <c r="AR2717" s="27"/>
      <c r="AS2717" s="27"/>
      <c r="AT2717" s="27"/>
    </row>
    <row r="2718" spans="44:46" ht="12.75">
      <c r="AR2718" s="27"/>
      <c r="AS2718" s="27"/>
      <c r="AT2718" s="27"/>
    </row>
    <row r="2719" spans="44:46" ht="12.75">
      <c r="AR2719" s="27"/>
      <c r="AS2719" s="27"/>
      <c r="AT2719" s="27"/>
    </row>
    <row r="2720" spans="44:46" ht="12.75">
      <c r="AR2720" s="27"/>
      <c r="AS2720" s="27"/>
      <c r="AT2720" s="27"/>
    </row>
    <row r="2721" spans="44:46" ht="12.75">
      <c r="AR2721" s="27"/>
      <c r="AS2721" s="27"/>
      <c r="AT2721" s="27"/>
    </row>
    <row r="2722" spans="44:46" ht="12.75">
      <c r="AR2722" s="27"/>
      <c r="AS2722" s="27"/>
      <c r="AT2722" s="27"/>
    </row>
    <row r="2723" spans="44:46" ht="12.75">
      <c r="AR2723" s="27"/>
      <c r="AS2723" s="27"/>
      <c r="AT2723" s="27"/>
    </row>
    <row r="2724" spans="44:46" ht="12.75">
      <c r="AR2724" s="27"/>
      <c r="AS2724" s="27"/>
      <c r="AT2724" s="27"/>
    </row>
    <row r="2725" spans="44:46" ht="12.75">
      <c r="AR2725" s="27"/>
      <c r="AS2725" s="27"/>
      <c r="AT2725" s="27"/>
    </row>
    <row r="2726" spans="44:46" ht="12.75">
      <c r="AR2726" s="27"/>
      <c r="AS2726" s="27"/>
      <c r="AT2726" s="27"/>
    </row>
    <row r="2727" spans="44:46" ht="12.75">
      <c r="AR2727" s="27"/>
      <c r="AS2727" s="27"/>
      <c r="AT2727" s="27"/>
    </row>
    <row r="2728" spans="44:46" ht="12.75">
      <c r="AR2728" s="27"/>
      <c r="AS2728" s="27"/>
      <c r="AT2728" s="27"/>
    </row>
    <row r="2729" spans="44:46" ht="12.75">
      <c r="AR2729" s="27"/>
      <c r="AS2729" s="27"/>
      <c r="AT2729" s="27"/>
    </row>
    <row r="2730" spans="44:46" ht="12.75">
      <c r="AR2730" s="27"/>
      <c r="AS2730" s="27"/>
      <c r="AT2730" s="27"/>
    </row>
    <row r="2731" spans="44:46" ht="12.75">
      <c r="AR2731" s="27"/>
      <c r="AS2731" s="27"/>
      <c r="AT2731" s="27"/>
    </row>
    <row r="2732" spans="44:46" ht="12.75">
      <c r="AR2732" s="27"/>
      <c r="AS2732" s="27"/>
      <c r="AT2732" s="27"/>
    </row>
    <row r="2733" spans="44:46" ht="12.75">
      <c r="AR2733" s="27"/>
      <c r="AS2733" s="27"/>
      <c r="AT2733" s="27"/>
    </row>
    <row r="2734" spans="44:46" ht="12.75">
      <c r="AR2734" s="27"/>
      <c r="AS2734" s="27"/>
      <c r="AT2734" s="27"/>
    </row>
    <row r="2735" spans="44:46" ht="12.75">
      <c r="AR2735" s="27"/>
      <c r="AS2735" s="27"/>
      <c r="AT2735" s="27"/>
    </row>
    <row r="2736" spans="44:46" ht="12.75">
      <c r="AR2736" s="27"/>
      <c r="AS2736" s="27"/>
      <c r="AT2736" s="27"/>
    </row>
    <row r="2737" spans="44:46" ht="12.75">
      <c r="AR2737" s="27"/>
      <c r="AS2737" s="27"/>
      <c r="AT2737" s="27"/>
    </row>
    <row r="2738" spans="44:46" ht="12.75">
      <c r="AR2738" s="27"/>
      <c r="AS2738" s="27"/>
      <c r="AT2738" s="27"/>
    </row>
    <row r="2739" spans="44:46" ht="12.75">
      <c r="AR2739" s="27"/>
      <c r="AS2739" s="27"/>
      <c r="AT2739" s="27"/>
    </row>
    <row r="2740" spans="44:46" ht="12.75">
      <c r="AR2740" s="27"/>
      <c r="AS2740" s="27"/>
      <c r="AT2740" s="27"/>
    </row>
    <row r="2741" spans="44:46" ht="12.75">
      <c r="AR2741" s="27"/>
      <c r="AS2741" s="27"/>
      <c r="AT2741" s="27"/>
    </row>
    <row r="2742" spans="44:46" ht="12.75">
      <c r="AR2742" s="27"/>
      <c r="AS2742" s="27"/>
      <c r="AT2742" s="27"/>
    </row>
    <row r="2743" spans="44:46" ht="12.75">
      <c r="AR2743" s="27"/>
      <c r="AS2743" s="27"/>
      <c r="AT2743" s="27"/>
    </row>
    <row r="2744" spans="44:46" ht="12.75">
      <c r="AR2744" s="27"/>
      <c r="AS2744" s="27"/>
      <c r="AT2744" s="27"/>
    </row>
    <row r="2745" spans="44:46" ht="12.75">
      <c r="AR2745" s="27"/>
      <c r="AS2745" s="27"/>
      <c r="AT2745" s="27"/>
    </row>
    <row r="2746" spans="44:46" ht="12.75">
      <c r="AR2746" s="27"/>
      <c r="AS2746" s="27"/>
      <c r="AT2746" s="27"/>
    </row>
    <row r="2747" spans="44:46" ht="12.75">
      <c r="AR2747" s="27"/>
      <c r="AS2747" s="27"/>
      <c r="AT2747" s="27"/>
    </row>
    <row r="2748" spans="44:46" ht="12.75">
      <c r="AR2748" s="27"/>
      <c r="AS2748" s="27"/>
      <c r="AT2748" s="27"/>
    </row>
    <row r="2749" spans="44:46" ht="12.75">
      <c r="AR2749" s="27"/>
      <c r="AS2749" s="27"/>
      <c r="AT2749" s="27"/>
    </row>
    <row r="2750" spans="44:46" ht="12.75">
      <c r="AR2750" s="27"/>
      <c r="AS2750" s="27"/>
      <c r="AT2750" s="27"/>
    </row>
    <row r="2751" spans="44:46" ht="12.75">
      <c r="AR2751" s="27"/>
      <c r="AS2751" s="27"/>
      <c r="AT2751" s="27"/>
    </row>
    <row r="2752" spans="44:46" ht="12.75">
      <c r="AR2752" s="27"/>
      <c r="AS2752" s="27"/>
      <c r="AT2752" s="27"/>
    </row>
    <row r="2753" spans="44:46" ht="12.75">
      <c r="AR2753" s="27"/>
      <c r="AS2753" s="27"/>
      <c r="AT2753" s="27"/>
    </row>
    <row r="2754" spans="44:46" ht="12.75">
      <c r="AR2754" s="27"/>
      <c r="AS2754" s="27"/>
      <c r="AT2754" s="27"/>
    </row>
    <row r="2755" spans="44:46" ht="12.75">
      <c r="AR2755" s="27"/>
      <c r="AS2755" s="27"/>
      <c r="AT2755" s="27"/>
    </row>
    <row r="2756" spans="44:46" ht="12.75">
      <c r="AR2756" s="27"/>
      <c r="AS2756" s="27"/>
      <c r="AT2756" s="27"/>
    </row>
    <row r="2757" spans="44:46" ht="12.75">
      <c r="AR2757" s="27"/>
      <c r="AS2757" s="27"/>
      <c r="AT2757" s="27"/>
    </row>
    <row r="2758" spans="44:46" ht="12.75">
      <c r="AR2758" s="27"/>
      <c r="AS2758" s="27"/>
      <c r="AT2758" s="27"/>
    </row>
    <row r="2759" spans="44:46" ht="12.75">
      <c r="AR2759" s="27"/>
      <c r="AS2759" s="27"/>
      <c r="AT2759" s="27"/>
    </row>
    <row r="2760" spans="44:46" ht="12.75">
      <c r="AR2760" s="27"/>
      <c r="AS2760" s="27"/>
      <c r="AT2760" s="27"/>
    </row>
    <row r="2761" spans="44:46" ht="12.75">
      <c r="AR2761" s="27"/>
      <c r="AS2761" s="27"/>
      <c r="AT2761" s="27"/>
    </row>
    <row r="2762" spans="44:46" ht="12.75">
      <c r="AR2762" s="27"/>
      <c r="AS2762" s="27"/>
      <c r="AT2762" s="27"/>
    </row>
    <row r="2763" spans="44:46" ht="12.75">
      <c r="AR2763" s="27"/>
      <c r="AS2763" s="27"/>
      <c r="AT2763" s="27"/>
    </row>
    <row r="2764" spans="44:46" ht="12.75">
      <c r="AR2764" s="27"/>
      <c r="AS2764" s="27"/>
      <c r="AT2764" s="27"/>
    </row>
    <row r="2765" spans="44:46" ht="12.75">
      <c r="AR2765" s="27"/>
      <c r="AS2765" s="27"/>
      <c r="AT2765" s="27"/>
    </row>
    <row r="2766" spans="44:46" ht="12.75">
      <c r="AR2766" s="27"/>
      <c r="AS2766" s="27"/>
      <c r="AT2766" s="27"/>
    </row>
    <row r="2767" spans="44:46" ht="12.75">
      <c r="AR2767" s="27"/>
      <c r="AS2767" s="27"/>
      <c r="AT2767" s="27"/>
    </row>
    <row r="2768" spans="44:46" ht="12.75">
      <c r="AR2768" s="27"/>
      <c r="AS2768" s="27"/>
      <c r="AT2768" s="27"/>
    </row>
    <row r="2769" spans="44:46" ht="12.75">
      <c r="AR2769" s="27"/>
      <c r="AS2769" s="27"/>
      <c r="AT2769" s="27"/>
    </row>
    <row r="2770" spans="44:46" ht="12.75">
      <c r="AR2770" s="27"/>
      <c r="AS2770" s="27"/>
      <c r="AT2770" s="27"/>
    </row>
    <row r="2771" spans="44:46" ht="12.75">
      <c r="AR2771" s="27"/>
      <c r="AS2771" s="27"/>
      <c r="AT2771" s="27"/>
    </row>
    <row r="2772" spans="44:46" ht="12.75">
      <c r="AR2772" s="27"/>
      <c r="AS2772" s="27"/>
      <c r="AT2772" s="27"/>
    </row>
    <row r="2773" spans="44:46" ht="12.75">
      <c r="AR2773" s="27"/>
      <c r="AS2773" s="27"/>
      <c r="AT2773" s="27"/>
    </row>
    <row r="2774" spans="44:46" ht="12.75">
      <c r="AR2774" s="27"/>
      <c r="AS2774" s="27"/>
      <c r="AT2774" s="27"/>
    </row>
    <row r="2775" spans="44:46" ht="12.75">
      <c r="AR2775" s="27"/>
      <c r="AS2775" s="27"/>
      <c r="AT2775" s="27"/>
    </row>
    <row r="2776" spans="44:46" ht="12.75">
      <c r="AR2776" s="27"/>
      <c r="AS2776" s="27"/>
      <c r="AT2776" s="27"/>
    </row>
    <row r="2777" spans="44:46" ht="12.75">
      <c r="AR2777" s="27"/>
      <c r="AS2777" s="27"/>
      <c r="AT2777" s="27"/>
    </row>
    <row r="2778" spans="44:46" ht="12.75">
      <c r="AR2778" s="27"/>
      <c r="AS2778" s="27"/>
      <c r="AT2778" s="27"/>
    </row>
    <row r="2779" spans="44:46" ht="12.75">
      <c r="AR2779" s="27"/>
      <c r="AS2779" s="27"/>
      <c r="AT2779" s="27"/>
    </row>
    <row r="2780" spans="44:46" ht="12.75">
      <c r="AR2780" s="27"/>
      <c r="AS2780" s="27"/>
      <c r="AT2780" s="27"/>
    </row>
    <row r="2781" spans="44:46" ht="12.75">
      <c r="AR2781" s="27"/>
      <c r="AS2781" s="27"/>
      <c r="AT2781" s="27"/>
    </row>
    <row r="2782" spans="44:46" ht="12.75">
      <c r="AR2782" s="27"/>
      <c r="AS2782" s="27"/>
      <c r="AT2782" s="27"/>
    </row>
    <row r="2783" spans="44:46" ht="12.75">
      <c r="AR2783" s="27"/>
      <c r="AS2783" s="27"/>
      <c r="AT2783" s="27"/>
    </row>
    <row r="2784" spans="44:46" ht="12.75">
      <c r="AR2784" s="27"/>
      <c r="AS2784" s="27"/>
      <c r="AT2784" s="27"/>
    </row>
    <row r="2785" spans="44:46" ht="12.75">
      <c r="AR2785" s="27"/>
      <c r="AS2785" s="27"/>
      <c r="AT2785" s="27"/>
    </row>
    <row r="2786" spans="44:46" ht="12.75">
      <c r="AR2786" s="27"/>
      <c r="AS2786" s="27"/>
      <c r="AT2786" s="27"/>
    </row>
    <row r="2787" spans="44:46" ht="12.75">
      <c r="AR2787" s="27"/>
      <c r="AS2787" s="27"/>
      <c r="AT2787" s="27"/>
    </row>
    <row r="2788" spans="44:46" ht="12.75">
      <c r="AR2788" s="27"/>
      <c r="AS2788" s="27"/>
      <c r="AT2788" s="27"/>
    </row>
    <row r="2789" spans="44:46" ht="12.75">
      <c r="AR2789" s="27"/>
      <c r="AS2789" s="27"/>
      <c r="AT2789" s="27"/>
    </row>
    <row r="2790" spans="44:46" ht="12.75">
      <c r="AR2790" s="27"/>
      <c r="AS2790" s="27"/>
      <c r="AT2790" s="27"/>
    </row>
    <row r="2791" spans="44:46" ht="12.75">
      <c r="AR2791" s="27"/>
      <c r="AS2791" s="27"/>
      <c r="AT2791" s="27"/>
    </row>
    <row r="2792" spans="44:46" ht="12.75">
      <c r="AR2792" s="27"/>
      <c r="AS2792" s="27"/>
      <c r="AT2792" s="27"/>
    </row>
    <row r="2793" spans="44:46" ht="12.75">
      <c r="AR2793" s="27"/>
      <c r="AS2793" s="27"/>
      <c r="AT2793" s="27"/>
    </row>
    <row r="2794" spans="44:46" ht="12.75">
      <c r="AR2794" s="27"/>
      <c r="AS2794" s="27"/>
      <c r="AT2794" s="27"/>
    </row>
    <row r="2795" spans="44:46" ht="12.75">
      <c r="AR2795" s="27"/>
      <c r="AS2795" s="27"/>
      <c r="AT2795" s="27"/>
    </row>
    <row r="2796" spans="44:46" ht="12.75">
      <c r="AR2796" s="27"/>
      <c r="AS2796" s="27"/>
      <c r="AT2796" s="27"/>
    </row>
    <row r="2797" spans="44:46" ht="12.75">
      <c r="AR2797" s="27"/>
      <c r="AS2797" s="27"/>
      <c r="AT2797" s="27"/>
    </row>
    <row r="2798" spans="44:46" ht="12.75">
      <c r="AR2798" s="27"/>
      <c r="AS2798" s="27"/>
      <c r="AT2798" s="27"/>
    </row>
    <row r="2799" spans="44:46" ht="12.75">
      <c r="AR2799" s="27"/>
      <c r="AS2799" s="27"/>
      <c r="AT2799" s="27"/>
    </row>
    <row r="2800" spans="44:46" ht="12.75">
      <c r="AR2800" s="27"/>
      <c r="AS2800" s="27"/>
      <c r="AT2800" s="27"/>
    </row>
    <row r="2801" spans="44:46" ht="12.75">
      <c r="AR2801" s="27"/>
      <c r="AS2801" s="27"/>
      <c r="AT2801" s="27"/>
    </row>
    <row r="2802" spans="44:46" ht="12.75">
      <c r="AR2802" s="27"/>
      <c r="AS2802" s="27"/>
      <c r="AT2802" s="27"/>
    </row>
    <row r="2803" spans="44:46" ht="12.75">
      <c r="AR2803" s="27"/>
      <c r="AS2803" s="27"/>
      <c r="AT2803" s="27"/>
    </row>
    <row r="2804" spans="44:46" ht="12.75">
      <c r="AR2804" s="27"/>
      <c r="AS2804" s="27"/>
      <c r="AT2804" s="27"/>
    </row>
    <row r="2805" spans="44:46" ht="12.75">
      <c r="AR2805" s="27"/>
      <c r="AS2805" s="27"/>
      <c r="AT2805" s="27"/>
    </row>
    <row r="2806" spans="44:46" ht="12.75">
      <c r="AR2806" s="27"/>
      <c r="AS2806" s="27"/>
      <c r="AT2806" s="27"/>
    </row>
    <row r="2807" spans="44:46" ht="12.75">
      <c r="AR2807" s="27"/>
      <c r="AS2807" s="27"/>
      <c r="AT2807" s="27"/>
    </row>
    <row r="2808" spans="44:46" ht="12.75">
      <c r="AR2808" s="27"/>
      <c r="AS2808" s="27"/>
      <c r="AT2808" s="27"/>
    </row>
    <row r="2809" spans="44:46" ht="12.75">
      <c r="AR2809" s="27"/>
      <c r="AS2809" s="27"/>
      <c r="AT2809" s="27"/>
    </row>
    <row r="2810" spans="44:46" ht="12.75">
      <c r="AR2810" s="27"/>
      <c r="AS2810" s="27"/>
      <c r="AT2810" s="27"/>
    </row>
    <row r="2811" spans="44:46" ht="12.75">
      <c r="AR2811" s="27"/>
      <c r="AS2811" s="27"/>
      <c r="AT2811" s="27"/>
    </row>
    <row r="2812" spans="44:46" ht="12.75">
      <c r="AR2812" s="27"/>
      <c r="AS2812" s="27"/>
      <c r="AT2812" s="27"/>
    </row>
    <row r="2813" spans="44:46" ht="12.75">
      <c r="AR2813" s="27"/>
      <c r="AS2813" s="27"/>
      <c r="AT2813" s="27"/>
    </row>
    <row r="2814" spans="44:46" ht="12.75">
      <c r="AR2814" s="27"/>
      <c r="AS2814" s="27"/>
      <c r="AT2814" s="27"/>
    </row>
    <row r="2815" spans="44:46" ht="12.75">
      <c r="AR2815" s="27"/>
      <c r="AS2815" s="27"/>
      <c r="AT2815" s="27"/>
    </row>
    <row r="2816" spans="44:46" ht="12.75">
      <c r="AR2816" s="27"/>
      <c r="AS2816" s="27"/>
      <c r="AT2816" s="27"/>
    </row>
    <row r="2817" spans="44:46" ht="12.75">
      <c r="AR2817" s="27"/>
      <c r="AS2817" s="27"/>
      <c r="AT2817" s="27"/>
    </row>
    <row r="2818" spans="44:46" ht="12.75">
      <c r="AR2818" s="27"/>
      <c r="AS2818" s="27"/>
      <c r="AT2818" s="27"/>
    </row>
    <row r="2819" spans="44:46" ht="12.75">
      <c r="AR2819" s="27"/>
      <c r="AS2819" s="27"/>
      <c r="AT2819" s="27"/>
    </row>
    <row r="2820" spans="44:46" ht="12.75">
      <c r="AR2820" s="27"/>
      <c r="AS2820" s="27"/>
      <c r="AT2820" s="27"/>
    </row>
    <row r="2821" spans="44:46" ht="12.75">
      <c r="AR2821" s="27"/>
      <c r="AS2821" s="27"/>
      <c r="AT2821" s="27"/>
    </row>
    <row r="2822" spans="44:46" ht="12.75">
      <c r="AR2822" s="27"/>
      <c r="AS2822" s="27"/>
      <c r="AT2822" s="27"/>
    </row>
    <row r="2823" spans="44:46" ht="12.75">
      <c r="AR2823" s="27"/>
      <c r="AS2823" s="27"/>
      <c r="AT2823" s="27"/>
    </row>
    <row r="2824" spans="44:46" ht="12.75">
      <c r="AR2824" s="27"/>
      <c r="AS2824" s="27"/>
      <c r="AT2824" s="27"/>
    </row>
    <row r="2825" spans="44:46" ht="12.75">
      <c r="AR2825" s="27"/>
      <c r="AS2825" s="27"/>
      <c r="AT2825" s="27"/>
    </row>
    <row r="2826" spans="44:46" ht="12.75">
      <c r="AR2826" s="27"/>
      <c r="AS2826" s="27"/>
      <c r="AT2826" s="27"/>
    </row>
    <row r="2827" spans="44:46" ht="12.75">
      <c r="AR2827" s="27"/>
      <c r="AS2827" s="27"/>
      <c r="AT2827" s="27"/>
    </row>
    <row r="2828" spans="44:46" ht="12.75">
      <c r="AR2828" s="27"/>
      <c r="AS2828" s="27"/>
      <c r="AT2828" s="27"/>
    </row>
    <row r="2829" spans="44:46" ht="12.75">
      <c r="AR2829" s="27"/>
      <c r="AS2829" s="27"/>
      <c r="AT2829" s="27"/>
    </row>
    <row r="2830" spans="44:46" ht="12.75">
      <c r="AR2830" s="27"/>
      <c r="AS2830" s="27"/>
      <c r="AT2830" s="27"/>
    </row>
    <row r="2831" spans="44:46" ht="12.75">
      <c r="AR2831" s="27"/>
      <c r="AS2831" s="27"/>
      <c r="AT2831" s="27"/>
    </row>
    <row r="2832" spans="44:46" ht="12.75">
      <c r="AR2832" s="27"/>
      <c r="AS2832" s="27"/>
      <c r="AT2832" s="27"/>
    </row>
    <row r="2833" spans="44:46" ht="12.75">
      <c r="AR2833" s="27"/>
      <c r="AS2833" s="27"/>
      <c r="AT2833" s="27"/>
    </row>
    <row r="2834" spans="44:46" ht="12.75">
      <c r="AR2834" s="27"/>
      <c r="AS2834" s="27"/>
      <c r="AT2834" s="27"/>
    </row>
    <row r="2835" spans="44:46" ht="12.75">
      <c r="AR2835" s="27"/>
      <c r="AS2835" s="27"/>
      <c r="AT2835" s="27"/>
    </row>
    <row r="2836" spans="44:46" ht="12.75">
      <c r="AR2836" s="27"/>
      <c r="AS2836" s="27"/>
      <c r="AT2836" s="27"/>
    </row>
    <row r="2837" spans="44:46" ht="12.75">
      <c r="AR2837" s="27"/>
      <c r="AS2837" s="27"/>
      <c r="AT2837" s="27"/>
    </row>
    <row r="2838" spans="44:46" ht="12.75">
      <c r="AR2838" s="27"/>
      <c r="AS2838" s="27"/>
      <c r="AT2838" s="27"/>
    </row>
    <row r="2839" spans="44:46" ht="12.75">
      <c r="AR2839" s="27"/>
      <c r="AS2839" s="27"/>
      <c r="AT2839" s="27"/>
    </row>
    <row r="2840" spans="44:46" ht="12.75">
      <c r="AR2840" s="27"/>
      <c r="AS2840" s="27"/>
      <c r="AT2840" s="27"/>
    </row>
    <row r="2841" spans="44:46" ht="12.75">
      <c r="AR2841" s="27"/>
      <c r="AS2841" s="27"/>
      <c r="AT2841" s="27"/>
    </row>
    <row r="2842" spans="44:46" ht="12.75">
      <c r="AR2842" s="27"/>
      <c r="AS2842" s="27"/>
      <c r="AT2842" s="27"/>
    </row>
    <row r="2843" spans="44:46" ht="12.75">
      <c r="AR2843" s="27"/>
      <c r="AS2843" s="27"/>
      <c r="AT2843" s="27"/>
    </row>
    <row r="2844" spans="44:46" ht="12.75">
      <c r="AR2844" s="27"/>
      <c r="AS2844" s="27"/>
      <c r="AT2844" s="27"/>
    </row>
    <row r="2845" spans="44:46" ht="12.75">
      <c r="AR2845" s="27"/>
      <c r="AS2845" s="27"/>
      <c r="AT2845" s="27"/>
    </row>
    <row r="2846" spans="44:46" ht="12.75">
      <c r="AR2846" s="27"/>
      <c r="AS2846" s="27"/>
      <c r="AT2846" s="27"/>
    </row>
    <row r="2847" spans="44:46" ht="12.75">
      <c r="AR2847" s="27"/>
      <c r="AS2847" s="27"/>
      <c r="AT2847" s="27"/>
    </row>
    <row r="2848" spans="44:46" ht="12.75">
      <c r="AR2848" s="27"/>
      <c r="AS2848" s="27"/>
      <c r="AT2848" s="27"/>
    </row>
    <row r="2849" spans="44:46" ht="12.75">
      <c r="AR2849" s="27"/>
      <c r="AS2849" s="27"/>
      <c r="AT2849" s="27"/>
    </row>
    <row r="2850" spans="44:46" ht="12.75">
      <c r="AR2850" s="27"/>
      <c r="AS2850" s="27"/>
      <c r="AT2850" s="27"/>
    </row>
    <row r="2851" spans="44:46" ht="12.75">
      <c r="AR2851" s="27"/>
      <c r="AS2851" s="27"/>
      <c r="AT2851" s="27"/>
    </row>
    <row r="2852" spans="44:46" ht="12.75">
      <c r="AR2852" s="27"/>
      <c r="AS2852" s="27"/>
      <c r="AT2852" s="27"/>
    </row>
    <row r="2853" spans="44:46" ht="12.75">
      <c r="AR2853" s="27"/>
      <c r="AS2853" s="27"/>
      <c r="AT2853" s="27"/>
    </row>
    <row r="2854" spans="44:46" ht="12.75">
      <c r="AR2854" s="27"/>
      <c r="AS2854" s="27"/>
      <c r="AT2854" s="27"/>
    </row>
    <row r="2855" spans="44:46" ht="12.75">
      <c r="AR2855" s="27"/>
      <c r="AS2855" s="27"/>
      <c r="AT2855" s="27"/>
    </row>
    <row r="2856" spans="44:46" ht="12.75">
      <c r="AR2856" s="27"/>
      <c r="AS2856" s="27"/>
      <c r="AT2856" s="27"/>
    </row>
    <row r="2857" spans="44:46" ht="12.75">
      <c r="AR2857" s="27"/>
      <c r="AS2857" s="27"/>
      <c r="AT2857" s="27"/>
    </row>
    <row r="2858" spans="44:46" ht="12.75">
      <c r="AR2858" s="27"/>
      <c r="AS2858" s="27"/>
      <c r="AT2858" s="27"/>
    </row>
    <row r="2859" spans="44:46" ht="12.75">
      <c r="AR2859" s="27"/>
      <c r="AS2859" s="27"/>
      <c r="AT2859" s="27"/>
    </row>
    <row r="2860" spans="44:46" ht="12.75">
      <c r="AR2860" s="27"/>
      <c r="AS2860" s="27"/>
      <c r="AT2860" s="27"/>
    </row>
    <row r="2861" spans="44:46" ht="12.75">
      <c r="AR2861" s="27"/>
      <c r="AS2861" s="27"/>
      <c r="AT2861" s="27"/>
    </row>
    <row r="2862" spans="44:46" ht="12.75">
      <c r="AR2862" s="27"/>
      <c r="AS2862" s="27"/>
      <c r="AT2862" s="27"/>
    </row>
    <row r="2863" spans="44:46" ht="12.75">
      <c r="AR2863" s="27"/>
      <c r="AS2863" s="27"/>
      <c r="AT2863" s="27"/>
    </row>
    <row r="2864" spans="44:46" ht="12.75">
      <c r="AR2864" s="27"/>
      <c r="AS2864" s="27"/>
      <c r="AT2864" s="27"/>
    </row>
    <row r="2865" spans="44:46" ht="12.75">
      <c r="AR2865" s="27"/>
      <c r="AS2865" s="27"/>
      <c r="AT2865" s="27"/>
    </row>
    <row r="2866" spans="44:46" ht="12.75">
      <c r="AR2866" s="27"/>
      <c r="AS2866" s="27"/>
      <c r="AT2866" s="27"/>
    </row>
    <row r="2867" spans="44:46" ht="12.75">
      <c r="AR2867" s="27"/>
      <c r="AS2867" s="27"/>
      <c r="AT2867" s="27"/>
    </row>
    <row r="2868" spans="44:46" ht="12.75">
      <c r="AR2868" s="27"/>
      <c r="AS2868" s="27"/>
      <c r="AT2868" s="27"/>
    </row>
    <row r="2869" spans="44:46" ht="12.75">
      <c r="AR2869" s="27"/>
      <c r="AS2869" s="27"/>
      <c r="AT2869" s="27"/>
    </row>
    <row r="2870" spans="44:46" ht="12.75">
      <c r="AR2870" s="27"/>
      <c r="AS2870" s="27"/>
      <c r="AT2870" s="27"/>
    </row>
    <row r="2871" spans="44:46" ht="12.75">
      <c r="AR2871" s="27"/>
      <c r="AS2871" s="27"/>
      <c r="AT2871" s="27"/>
    </row>
    <row r="2872" spans="44:46" ht="12.75">
      <c r="AR2872" s="27"/>
      <c r="AS2872" s="27"/>
      <c r="AT2872" s="27"/>
    </row>
    <row r="2873" spans="44:46" ht="12.75">
      <c r="AR2873" s="27"/>
      <c r="AS2873" s="27"/>
      <c r="AT2873" s="27"/>
    </row>
    <row r="2874" spans="44:46" ht="12.75">
      <c r="AR2874" s="27"/>
      <c r="AS2874" s="27"/>
      <c r="AT2874" s="27"/>
    </row>
    <row r="2875" spans="44:46" ht="12.75">
      <c r="AR2875" s="27"/>
      <c r="AS2875" s="27"/>
      <c r="AT2875" s="27"/>
    </row>
    <row r="2876" spans="44:46" ht="12.75">
      <c r="AR2876" s="27"/>
      <c r="AS2876" s="27"/>
      <c r="AT2876" s="27"/>
    </row>
    <row r="2877" spans="44:46" ht="12.75">
      <c r="AR2877" s="27"/>
      <c r="AS2877" s="27"/>
      <c r="AT2877" s="27"/>
    </row>
    <row r="2878" spans="44:46" ht="12.75">
      <c r="AR2878" s="27"/>
      <c r="AS2878" s="27"/>
      <c r="AT2878" s="27"/>
    </row>
    <row r="2879" spans="44:46" ht="12.75">
      <c r="AR2879" s="27"/>
      <c r="AS2879" s="27"/>
      <c r="AT2879" s="27"/>
    </row>
    <row r="2880" spans="44:46" ht="12.75">
      <c r="AR2880" s="27"/>
      <c r="AS2880" s="27"/>
      <c r="AT2880" s="27"/>
    </row>
    <row r="2881" spans="44:46" ht="12.75">
      <c r="AR2881" s="27"/>
      <c r="AS2881" s="27"/>
      <c r="AT2881" s="27"/>
    </row>
    <row r="2882" spans="44:46" ht="12.75">
      <c r="AR2882" s="27"/>
      <c r="AS2882" s="27"/>
      <c r="AT2882" s="27"/>
    </row>
    <row r="2883" spans="44:46" ht="12.75">
      <c r="AR2883" s="27"/>
      <c r="AS2883" s="27"/>
      <c r="AT2883" s="27"/>
    </row>
    <row r="2884" spans="44:46" ht="12.75">
      <c r="AR2884" s="27"/>
      <c r="AS2884" s="27"/>
      <c r="AT2884" s="27"/>
    </row>
    <row r="2885" spans="44:46" ht="12.75">
      <c r="AR2885" s="27"/>
      <c r="AS2885" s="27"/>
      <c r="AT2885" s="27"/>
    </row>
    <row r="2886" spans="44:46" ht="12.75">
      <c r="AR2886" s="27"/>
      <c r="AS2886" s="27"/>
      <c r="AT2886" s="27"/>
    </row>
    <row r="2887" spans="44:46" ht="12.75">
      <c r="AR2887" s="27"/>
      <c r="AS2887" s="27"/>
      <c r="AT2887" s="27"/>
    </row>
    <row r="2888" spans="44:46" ht="12.75">
      <c r="AR2888" s="27"/>
      <c r="AS2888" s="27"/>
      <c r="AT2888" s="27"/>
    </row>
    <row r="2889" spans="44:46" ht="12.75">
      <c r="AR2889" s="27"/>
      <c r="AS2889" s="27"/>
      <c r="AT2889" s="27"/>
    </row>
    <row r="2890" spans="44:46" ht="12.75">
      <c r="AR2890" s="27"/>
      <c r="AS2890" s="27"/>
      <c r="AT2890" s="27"/>
    </row>
    <row r="2891" spans="44:46" ht="12.75">
      <c r="AR2891" s="27"/>
      <c r="AS2891" s="27"/>
      <c r="AT2891" s="27"/>
    </row>
    <row r="2892" spans="44:46" ht="12.75">
      <c r="AR2892" s="27"/>
      <c r="AS2892" s="27"/>
      <c r="AT2892" s="27"/>
    </row>
    <row r="2893" spans="44:46" ht="12.75">
      <c r="AR2893" s="27"/>
      <c r="AS2893" s="27"/>
      <c r="AT2893" s="27"/>
    </row>
    <row r="2894" spans="44:46" ht="12.75">
      <c r="AR2894" s="27"/>
      <c r="AS2894" s="27"/>
      <c r="AT2894" s="27"/>
    </row>
    <row r="2895" spans="44:46" ht="12.75">
      <c r="AR2895" s="27"/>
      <c r="AS2895" s="27"/>
      <c r="AT2895" s="27"/>
    </row>
    <row r="2896" spans="44:46" ht="12.75">
      <c r="AR2896" s="27"/>
      <c r="AS2896" s="27"/>
      <c r="AT2896" s="27"/>
    </row>
    <row r="2897" spans="44:46" ht="12.75">
      <c r="AR2897" s="27"/>
      <c r="AS2897" s="27"/>
      <c r="AT2897" s="27"/>
    </row>
    <row r="2898" spans="44:46" ht="12.75">
      <c r="AR2898" s="27"/>
      <c r="AS2898" s="27"/>
      <c r="AT2898" s="27"/>
    </row>
    <row r="2899" spans="44:46" ht="12.75">
      <c r="AR2899" s="27"/>
      <c r="AS2899" s="27"/>
      <c r="AT2899" s="27"/>
    </row>
    <row r="2900" spans="44:46" ht="12.75">
      <c r="AR2900" s="27"/>
      <c r="AS2900" s="27"/>
      <c r="AT2900" s="27"/>
    </row>
    <row r="2901" spans="44:46" ht="12.75">
      <c r="AR2901" s="27"/>
      <c r="AS2901" s="27"/>
      <c r="AT2901" s="27"/>
    </row>
    <row r="2902" spans="44:46" ht="12.75">
      <c r="AR2902" s="27"/>
      <c r="AS2902" s="27"/>
      <c r="AT2902" s="27"/>
    </row>
    <row r="2903" spans="44:46" ht="12.75">
      <c r="AR2903" s="27"/>
      <c r="AS2903" s="27"/>
      <c r="AT2903" s="27"/>
    </row>
    <row r="2904" spans="44:46" ht="12.75">
      <c r="AR2904" s="27"/>
      <c r="AS2904" s="27"/>
      <c r="AT2904" s="27"/>
    </row>
    <row r="2905" spans="44:46" ht="12.75">
      <c r="AR2905" s="27"/>
      <c r="AS2905" s="27"/>
      <c r="AT2905" s="27"/>
    </row>
    <row r="2906" spans="44:46" ht="12.75">
      <c r="AR2906" s="27"/>
      <c r="AS2906" s="27"/>
      <c r="AT2906" s="27"/>
    </row>
    <row r="2907" spans="44:46" ht="12.75">
      <c r="AR2907" s="27"/>
      <c r="AS2907" s="27"/>
      <c r="AT2907" s="27"/>
    </row>
    <row r="2908" spans="44:46" ht="12.75">
      <c r="AR2908" s="27"/>
      <c r="AS2908" s="27"/>
      <c r="AT2908" s="27"/>
    </row>
    <row r="2909" spans="44:46" ht="12.75">
      <c r="AR2909" s="27"/>
      <c r="AS2909" s="27"/>
      <c r="AT2909" s="27"/>
    </row>
    <row r="2910" spans="44:46" ht="12.75">
      <c r="AR2910" s="27"/>
      <c r="AS2910" s="27"/>
      <c r="AT2910" s="27"/>
    </row>
    <row r="2911" spans="44:46" ht="12.75">
      <c r="AR2911" s="27"/>
      <c r="AS2911" s="27"/>
      <c r="AT2911" s="27"/>
    </row>
    <row r="2912" spans="44:46" ht="12.75">
      <c r="AR2912" s="27"/>
      <c r="AS2912" s="27"/>
      <c r="AT2912" s="27"/>
    </row>
    <row r="2913" spans="44:46" ht="12.75">
      <c r="AR2913" s="27"/>
      <c r="AS2913" s="27"/>
      <c r="AT2913" s="27"/>
    </row>
    <row r="2914" spans="44:46" ht="12.75">
      <c r="AR2914" s="27"/>
      <c r="AS2914" s="27"/>
      <c r="AT2914" s="27"/>
    </row>
    <row r="2915" spans="44:46" ht="12.75">
      <c r="AR2915" s="27"/>
      <c r="AS2915" s="27"/>
      <c r="AT2915" s="27"/>
    </row>
    <row r="2916" spans="44:46" ht="12.75">
      <c r="AR2916" s="27"/>
      <c r="AS2916" s="27"/>
      <c r="AT2916" s="27"/>
    </row>
    <row r="2917" spans="44:46" ht="12.75">
      <c r="AR2917" s="27"/>
      <c r="AS2917" s="27"/>
      <c r="AT2917" s="27"/>
    </row>
    <row r="2918" spans="44:46" ht="12.75">
      <c r="AR2918" s="27"/>
      <c r="AS2918" s="27"/>
      <c r="AT2918" s="27"/>
    </row>
    <row r="2919" spans="44:46" ht="12.75">
      <c r="AR2919" s="27"/>
      <c r="AS2919" s="27"/>
      <c r="AT2919" s="27"/>
    </row>
    <row r="2920" spans="44:46" ht="12.75">
      <c r="AR2920" s="27"/>
      <c r="AS2920" s="27"/>
      <c r="AT2920" s="27"/>
    </row>
    <row r="2921" spans="44:46" ht="12.75">
      <c r="AR2921" s="27"/>
      <c r="AS2921" s="27"/>
      <c r="AT2921" s="27"/>
    </row>
    <row r="2922" spans="44:46" ht="12.75">
      <c r="AR2922" s="27"/>
      <c r="AS2922" s="27"/>
      <c r="AT2922" s="27"/>
    </row>
    <row r="2923" spans="44:46" ht="12.75">
      <c r="AR2923" s="27"/>
      <c r="AS2923" s="27"/>
      <c r="AT2923" s="27"/>
    </row>
    <row r="2924" spans="44:46" ht="12.75">
      <c r="AR2924" s="27"/>
      <c r="AS2924" s="27"/>
      <c r="AT2924" s="27"/>
    </row>
    <row r="2925" spans="44:46" ht="12.75">
      <c r="AR2925" s="27"/>
      <c r="AS2925" s="27"/>
      <c r="AT2925" s="27"/>
    </row>
    <row r="2926" spans="44:46" ht="12.75">
      <c r="AR2926" s="27"/>
      <c r="AS2926" s="27"/>
      <c r="AT2926" s="27"/>
    </row>
    <row r="2927" spans="44:46" ht="12.75">
      <c r="AR2927" s="27"/>
      <c r="AS2927" s="27"/>
      <c r="AT2927" s="27"/>
    </row>
    <row r="2928" spans="44:46" ht="12.75">
      <c r="AR2928" s="27"/>
      <c r="AS2928" s="27"/>
      <c r="AT2928" s="27"/>
    </row>
    <row r="2929" spans="44:46" ht="12.75">
      <c r="AR2929" s="27"/>
      <c r="AS2929" s="27"/>
      <c r="AT2929" s="27"/>
    </row>
    <row r="2930" spans="44:46" ht="12.75">
      <c r="AR2930" s="27"/>
      <c r="AS2930" s="27"/>
      <c r="AT2930" s="27"/>
    </row>
    <row r="2931" spans="44:46" ht="12.75">
      <c r="AR2931" s="27"/>
      <c r="AS2931" s="27"/>
      <c r="AT2931" s="27"/>
    </row>
    <row r="2932" spans="44:46" ht="12.75">
      <c r="AR2932" s="27"/>
      <c r="AS2932" s="27"/>
      <c r="AT2932" s="27"/>
    </row>
    <row r="2933" spans="44:46" ht="12.75">
      <c r="AR2933" s="27"/>
      <c r="AS2933" s="27"/>
      <c r="AT2933" s="27"/>
    </row>
    <row r="2934" spans="44:46" ht="12.75">
      <c r="AR2934" s="27"/>
      <c r="AS2934" s="27"/>
      <c r="AT2934" s="27"/>
    </row>
    <row r="2935" spans="44:46" ht="12.75">
      <c r="AR2935" s="27"/>
      <c r="AS2935" s="27"/>
      <c r="AT2935" s="27"/>
    </row>
    <row r="2936" spans="44:46" ht="12.75">
      <c r="AR2936" s="27"/>
      <c r="AS2936" s="27"/>
      <c r="AT2936" s="27"/>
    </row>
    <row r="2937" spans="44:46" ht="12.75">
      <c r="AR2937" s="27"/>
      <c r="AS2937" s="27"/>
      <c r="AT2937" s="27"/>
    </row>
    <row r="2938" spans="44:46" ht="12.75">
      <c r="AR2938" s="27"/>
      <c r="AS2938" s="27"/>
      <c r="AT2938" s="27"/>
    </row>
    <row r="2939" spans="44:46" ht="12.75">
      <c r="AR2939" s="27"/>
      <c r="AS2939" s="27"/>
      <c r="AT2939" s="27"/>
    </row>
    <row r="2940" spans="44:46" ht="12.75">
      <c r="AR2940" s="27"/>
      <c r="AS2940" s="27"/>
      <c r="AT2940" s="27"/>
    </row>
    <row r="2941" spans="44:46" ht="12.75">
      <c r="AR2941" s="27"/>
      <c r="AS2941" s="27"/>
      <c r="AT2941" s="27"/>
    </row>
    <row r="2942" spans="44:46" ht="12.75">
      <c r="AR2942" s="27"/>
      <c r="AS2942" s="27"/>
      <c r="AT2942" s="27"/>
    </row>
    <row r="2943" spans="44:46" ht="12.75">
      <c r="AR2943" s="27"/>
      <c r="AS2943" s="27"/>
      <c r="AT2943" s="27"/>
    </row>
    <row r="2944" spans="44:46" ht="12.75">
      <c r="AR2944" s="27"/>
      <c r="AS2944" s="27"/>
      <c r="AT2944" s="27"/>
    </row>
    <row r="2945" spans="44:46" ht="12.75">
      <c r="AR2945" s="27"/>
      <c r="AS2945" s="27"/>
      <c r="AT2945" s="27"/>
    </row>
    <row r="2946" spans="44:46" ht="12.75">
      <c r="AR2946" s="27"/>
      <c r="AS2946" s="27"/>
      <c r="AT2946" s="27"/>
    </row>
    <row r="2947" spans="44:46" ht="12.75">
      <c r="AR2947" s="27"/>
      <c r="AS2947" s="27"/>
      <c r="AT2947" s="27"/>
    </row>
    <row r="2948" spans="44:46" ht="12.75">
      <c r="AR2948" s="27"/>
      <c r="AS2948" s="27"/>
      <c r="AT2948" s="27"/>
    </row>
    <row r="2949" spans="44:46" ht="12.75">
      <c r="AR2949" s="27"/>
      <c r="AS2949" s="27"/>
      <c r="AT2949" s="27"/>
    </row>
    <row r="2950" spans="44:46" ht="12.75">
      <c r="AR2950" s="27"/>
      <c r="AS2950" s="27"/>
      <c r="AT2950" s="27"/>
    </row>
    <row r="2951" spans="44:46" ht="12.75">
      <c r="AR2951" s="27"/>
      <c r="AS2951" s="27"/>
      <c r="AT2951" s="27"/>
    </row>
    <row r="2952" spans="44:46" ht="12.75">
      <c r="AR2952" s="27"/>
      <c r="AS2952" s="27"/>
      <c r="AT2952" s="27"/>
    </row>
    <row r="2953" spans="44:46" ht="12.75">
      <c r="AR2953" s="27"/>
      <c r="AS2953" s="27"/>
      <c r="AT2953" s="27"/>
    </row>
    <row r="2954" spans="44:46" ht="12.75">
      <c r="AR2954" s="27"/>
      <c r="AS2954" s="27"/>
      <c r="AT2954" s="27"/>
    </row>
    <row r="2955" spans="44:46" ht="12.75">
      <c r="AR2955" s="27"/>
      <c r="AS2955" s="27"/>
      <c r="AT2955" s="27"/>
    </row>
    <row r="2956" spans="44:46" ht="12.75">
      <c r="AR2956" s="27"/>
      <c r="AS2956" s="27"/>
      <c r="AT2956" s="27"/>
    </row>
    <row r="2957" spans="44:46" ht="12.75">
      <c r="AR2957" s="27"/>
      <c r="AS2957" s="27"/>
      <c r="AT2957" s="27"/>
    </row>
    <row r="2958" spans="44:46" ht="12.75">
      <c r="AR2958" s="27"/>
      <c r="AS2958" s="27"/>
      <c r="AT2958" s="27"/>
    </row>
    <row r="2959" spans="44:46" ht="12.75">
      <c r="AR2959" s="27"/>
      <c r="AS2959" s="27"/>
      <c r="AT2959" s="27"/>
    </row>
    <row r="2960" spans="44:46" ht="12.75">
      <c r="AR2960" s="27"/>
      <c r="AS2960" s="27"/>
      <c r="AT2960" s="27"/>
    </row>
    <row r="2961" spans="44:46" ht="12.75">
      <c r="AR2961" s="27"/>
      <c r="AS2961" s="27"/>
      <c r="AT2961" s="27"/>
    </row>
    <row r="2962" spans="44:46" ht="12.75">
      <c r="AR2962" s="27"/>
      <c r="AS2962" s="27"/>
      <c r="AT2962" s="27"/>
    </row>
    <row r="2963" spans="44:46" ht="12.75">
      <c r="AR2963" s="27"/>
      <c r="AS2963" s="27"/>
      <c r="AT2963" s="27"/>
    </row>
    <row r="2964" spans="44:46" ht="12.75">
      <c r="AR2964" s="27"/>
      <c r="AS2964" s="27"/>
      <c r="AT2964" s="27"/>
    </row>
    <row r="2965" spans="44:46" ht="12.75">
      <c r="AR2965" s="27"/>
      <c r="AS2965" s="27"/>
      <c r="AT2965" s="27"/>
    </row>
    <row r="2966" spans="44:46" ht="12.75">
      <c r="AR2966" s="27"/>
      <c r="AS2966" s="27"/>
      <c r="AT2966" s="27"/>
    </row>
    <row r="2967" spans="44:46" ht="12.75">
      <c r="AR2967" s="27"/>
      <c r="AS2967" s="27"/>
      <c r="AT2967" s="27"/>
    </row>
    <row r="2968" spans="44:46" ht="12.75">
      <c r="AR2968" s="27"/>
      <c r="AS2968" s="27"/>
      <c r="AT2968" s="27"/>
    </row>
    <row r="2969" spans="44:46" ht="12.75">
      <c r="AR2969" s="27"/>
      <c r="AS2969" s="27"/>
      <c r="AT2969" s="27"/>
    </row>
    <row r="2970" spans="44:46" ht="12.75">
      <c r="AR2970" s="27"/>
      <c r="AS2970" s="27"/>
      <c r="AT2970" s="27"/>
    </row>
    <row r="2971" spans="44:46" ht="12.75">
      <c r="AR2971" s="27"/>
      <c r="AS2971" s="27"/>
      <c r="AT2971" s="27"/>
    </row>
    <row r="2972" spans="44:46" ht="12.75">
      <c r="AR2972" s="27"/>
      <c r="AS2972" s="27"/>
      <c r="AT2972" s="27"/>
    </row>
    <row r="2973" spans="44:46" ht="12.75">
      <c r="AR2973" s="27"/>
      <c r="AS2973" s="27"/>
      <c r="AT2973" s="27"/>
    </row>
    <row r="2974" spans="44:46" ht="12.75">
      <c r="AR2974" s="27"/>
      <c r="AS2974" s="27"/>
      <c r="AT2974" s="27"/>
    </row>
    <row r="2975" spans="44:46" ht="12.75">
      <c r="AR2975" s="27"/>
      <c r="AS2975" s="27"/>
      <c r="AT2975" s="27"/>
    </row>
    <row r="2976" spans="44:46" ht="12.75">
      <c r="AR2976" s="27"/>
      <c r="AS2976" s="27"/>
      <c r="AT2976" s="27"/>
    </row>
    <row r="2977" spans="44:46" ht="12.75">
      <c r="AR2977" s="27"/>
      <c r="AS2977" s="27"/>
      <c r="AT2977" s="27"/>
    </row>
    <row r="2978" spans="44:46" ht="12.75">
      <c r="AR2978" s="27"/>
      <c r="AS2978" s="27"/>
      <c r="AT2978" s="27"/>
    </row>
    <row r="2979" spans="44:46" ht="12.75">
      <c r="AR2979" s="27"/>
      <c r="AS2979" s="27"/>
      <c r="AT2979" s="27"/>
    </row>
    <row r="2980" spans="44:46" ht="12.75">
      <c r="AR2980" s="27"/>
      <c r="AS2980" s="27"/>
      <c r="AT2980" s="27"/>
    </row>
    <row r="2981" spans="44:46" ht="12.75">
      <c r="AR2981" s="27"/>
      <c r="AS2981" s="27"/>
      <c r="AT2981" s="27"/>
    </row>
    <row r="2982" spans="44:46" ht="12.75">
      <c r="AR2982" s="27"/>
      <c r="AS2982" s="27"/>
      <c r="AT2982" s="27"/>
    </row>
    <row r="2983" spans="44:46" ht="12.75">
      <c r="AR2983" s="27"/>
      <c r="AS2983" s="27"/>
      <c r="AT2983" s="27"/>
    </row>
    <row r="2984" spans="44:46" ht="12.75">
      <c r="AR2984" s="27"/>
      <c r="AS2984" s="27"/>
      <c r="AT2984" s="27"/>
    </row>
    <row r="2985" spans="44:46" ht="12.75">
      <c r="AR2985" s="27"/>
      <c r="AS2985" s="27"/>
      <c r="AT2985" s="27"/>
    </row>
    <row r="2986" spans="44:46" ht="12.75">
      <c r="AR2986" s="27"/>
      <c r="AS2986" s="27"/>
      <c r="AT2986" s="27"/>
    </row>
    <row r="2987" spans="44:46" ht="12.75">
      <c r="AR2987" s="27"/>
      <c r="AS2987" s="27"/>
      <c r="AT2987" s="27"/>
    </row>
    <row r="2988" spans="44:46" ht="12.75">
      <c r="AR2988" s="27"/>
      <c r="AS2988" s="27"/>
      <c r="AT2988" s="27"/>
    </row>
    <row r="2989" spans="44:46" ht="12.75">
      <c r="AR2989" s="27"/>
      <c r="AS2989" s="27"/>
      <c r="AT2989" s="27"/>
    </row>
    <row r="2990" spans="44:46" ht="12.75">
      <c r="AR2990" s="27"/>
      <c r="AS2990" s="27"/>
      <c r="AT2990" s="27"/>
    </row>
    <row r="2991" spans="44:46" ht="12.75">
      <c r="AR2991" s="27"/>
      <c r="AS2991" s="27"/>
      <c r="AT2991" s="27"/>
    </row>
    <row r="2992" spans="44:46" ht="12.75">
      <c r="AR2992" s="27"/>
      <c r="AS2992" s="27"/>
      <c r="AT2992" s="27"/>
    </row>
    <row r="2993" spans="44:46" ht="12.75">
      <c r="AR2993" s="27"/>
      <c r="AS2993" s="27"/>
      <c r="AT2993" s="27"/>
    </row>
    <row r="2994" spans="44:46" ht="12.75">
      <c r="AR2994" s="27"/>
      <c r="AS2994" s="27"/>
      <c r="AT2994" s="27"/>
    </row>
    <row r="2995" spans="44:46" ht="12.75">
      <c r="AR2995" s="27"/>
      <c r="AS2995" s="27"/>
      <c r="AT2995" s="27"/>
    </row>
    <row r="2996" spans="44:46" ht="12.75">
      <c r="AR2996" s="27"/>
      <c r="AS2996" s="27"/>
      <c r="AT2996" s="27"/>
    </row>
    <row r="2997" spans="44:46" ht="12.75">
      <c r="AR2997" s="27"/>
      <c r="AS2997" s="27"/>
      <c r="AT2997" s="27"/>
    </row>
    <row r="2998" spans="44:46" ht="12.75">
      <c r="AR2998" s="27"/>
      <c r="AS2998" s="27"/>
      <c r="AT2998" s="27"/>
    </row>
    <row r="2999" spans="44:46" ht="12.75">
      <c r="AR2999" s="27"/>
      <c r="AS2999" s="27"/>
      <c r="AT2999" s="27"/>
    </row>
    <row r="3000" spans="44:46" ht="12.75">
      <c r="AR3000" s="27"/>
      <c r="AS3000" s="27"/>
      <c r="AT3000" s="27"/>
    </row>
    <row r="3001" spans="44:46" ht="12.75">
      <c r="AR3001" s="27"/>
      <c r="AS3001" s="27"/>
      <c r="AT3001" s="27"/>
    </row>
    <row r="3002" spans="44:46" ht="12.75">
      <c r="AR3002" s="27"/>
      <c r="AS3002" s="27"/>
      <c r="AT3002" s="27"/>
    </row>
    <row r="3003" spans="44:46" ht="12.75">
      <c r="AR3003" s="27"/>
      <c r="AS3003" s="27"/>
      <c r="AT3003" s="27"/>
    </row>
    <row r="3004" spans="44:46" ht="12.75">
      <c r="AR3004" s="27"/>
      <c r="AS3004" s="27"/>
      <c r="AT3004" s="27"/>
    </row>
    <row r="3005" spans="44:46" ht="12.75">
      <c r="AR3005" s="27"/>
      <c r="AS3005" s="27"/>
      <c r="AT3005" s="27"/>
    </row>
    <row r="3006" spans="44:46" ht="12.75">
      <c r="AR3006" s="27"/>
      <c r="AS3006" s="27"/>
      <c r="AT3006" s="27"/>
    </row>
    <row r="3007" spans="44:46" ht="12.75">
      <c r="AR3007" s="27"/>
      <c r="AS3007" s="27"/>
      <c r="AT3007" s="27"/>
    </row>
    <row r="3008" spans="44:46" ht="12.75">
      <c r="AR3008" s="27"/>
      <c r="AS3008" s="27"/>
      <c r="AT3008" s="27"/>
    </row>
    <row r="3009" spans="44:46" ht="12.75">
      <c r="AR3009" s="27"/>
      <c r="AS3009" s="27"/>
      <c r="AT3009" s="27"/>
    </row>
    <row r="3010" spans="44:46" ht="12.75">
      <c r="AR3010" s="27"/>
      <c r="AS3010" s="27"/>
      <c r="AT3010" s="27"/>
    </row>
    <row r="3011" spans="44:46" ht="12.75">
      <c r="AR3011" s="27"/>
      <c r="AS3011" s="27"/>
      <c r="AT3011" s="27"/>
    </row>
    <row r="3012" spans="44:46" ht="12.75">
      <c r="AR3012" s="27"/>
      <c r="AS3012" s="27"/>
      <c r="AT3012" s="27"/>
    </row>
    <row r="3013" spans="44:46" ht="12.75">
      <c r="AR3013" s="27"/>
      <c r="AS3013" s="27"/>
      <c r="AT3013" s="27"/>
    </row>
    <row r="3014" spans="44:46" ht="12.75">
      <c r="AR3014" s="27"/>
      <c r="AS3014" s="27"/>
      <c r="AT3014" s="27"/>
    </row>
    <row r="3015" spans="44:46" ht="12.75">
      <c r="AR3015" s="27"/>
      <c r="AS3015" s="27"/>
      <c r="AT3015" s="27"/>
    </row>
    <row r="3016" spans="44:46" ht="12.75">
      <c r="AR3016" s="27"/>
      <c r="AS3016" s="27"/>
      <c r="AT3016" s="27"/>
    </row>
    <row r="3017" spans="44:46" ht="12.75">
      <c r="AR3017" s="27"/>
      <c r="AS3017" s="27"/>
      <c r="AT3017" s="27"/>
    </row>
    <row r="3018" spans="44:46" ht="12.75">
      <c r="AR3018" s="27"/>
      <c r="AS3018" s="27"/>
      <c r="AT3018" s="27"/>
    </row>
    <row r="3019" spans="44:46" ht="12.75">
      <c r="AR3019" s="27"/>
      <c r="AS3019" s="27"/>
      <c r="AT3019" s="27"/>
    </row>
    <row r="3020" spans="44:46" ht="12.75">
      <c r="AR3020" s="27"/>
      <c r="AS3020" s="27"/>
      <c r="AT3020" s="27"/>
    </row>
    <row r="3021" spans="44:46" ht="12.75">
      <c r="AR3021" s="27"/>
      <c r="AS3021" s="27"/>
      <c r="AT3021" s="27"/>
    </row>
    <row r="3022" spans="44:46" ht="12.75">
      <c r="AR3022" s="27"/>
      <c r="AS3022" s="27"/>
      <c r="AT3022" s="27"/>
    </row>
    <row r="3023" spans="44:46" ht="12.75">
      <c r="AR3023" s="27"/>
      <c r="AS3023" s="27"/>
      <c r="AT3023" s="27"/>
    </row>
    <row r="3024" spans="44:46" ht="12.75">
      <c r="AR3024" s="27"/>
      <c r="AS3024" s="27"/>
      <c r="AT3024" s="27"/>
    </row>
    <row r="3025" spans="44:46" ht="12.75">
      <c r="AR3025" s="27"/>
      <c r="AS3025" s="27"/>
      <c r="AT3025" s="27"/>
    </row>
    <row r="3026" spans="44:46" ht="12.75">
      <c r="AR3026" s="27"/>
      <c r="AS3026" s="27"/>
      <c r="AT3026" s="27"/>
    </row>
    <row r="3027" spans="44:46" ht="12.75">
      <c r="AR3027" s="27"/>
      <c r="AS3027" s="27"/>
      <c r="AT3027" s="27"/>
    </row>
    <row r="3028" spans="44:46" ht="12.75">
      <c r="AR3028" s="27"/>
      <c r="AS3028" s="27"/>
      <c r="AT3028" s="27"/>
    </row>
    <row r="3029" spans="44:46" ht="12.75">
      <c r="AR3029" s="27"/>
      <c r="AS3029" s="27"/>
      <c r="AT3029" s="27"/>
    </row>
    <row r="3030" spans="44:46" ht="12.75">
      <c r="AR3030" s="27"/>
      <c r="AS3030" s="27"/>
      <c r="AT3030" s="27"/>
    </row>
    <row r="3031" spans="44:46" ht="12.75">
      <c r="AR3031" s="27"/>
      <c r="AS3031" s="27"/>
      <c r="AT3031" s="27"/>
    </row>
    <row r="3032" spans="44:46" ht="12.75">
      <c r="AR3032" s="27"/>
      <c r="AS3032" s="27"/>
      <c r="AT3032" s="27"/>
    </row>
    <row r="3033" spans="44:46" ht="12.75">
      <c r="AR3033" s="27"/>
      <c r="AS3033" s="27"/>
      <c r="AT3033" s="27"/>
    </row>
    <row r="3034" spans="44:46" ht="12.75">
      <c r="AR3034" s="27"/>
      <c r="AS3034" s="27"/>
      <c r="AT3034" s="27"/>
    </row>
    <row r="3035" spans="44:46" ht="12.75">
      <c r="AR3035" s="27"/>
      <c r="AS3035" s="27"/>
      <c r="AT3035" s="27"/>
    </row>
    <row r="3036" spans="44:46" ht="12.75">
      <c r="AR3036" s="27"/>
      <c r="AS3036" s="27"/>
      <c r="AT3036" s="27"/>
    </row>
    <row r="3037" spans="44:46" ht="12.75">
      <c r="AR3037" s="27"/>
      <c r="AS3037" s="27"/>
      <c r="AT3037" s="27"/>
    </row>
    <row r="3038" spans="44:46" ht="12.75">
      <c r="AR3038" s="27"/>
      <c r="AS3038" s="27"/>
      <c r="AT3038" s="27"/>
    </row>
    <row r="3039" spans="44:46" ht="12.75">
      <c r="AR3039" s="27"/>
      <c r="AS3039" s="27"/>
      <c r="AT3039" s="27"/>
    </row>
    <row r="3040" spans="44:46" ht="12.75">
      <c r="AR3040" s="27"/>
      <c r="AS3040" s="27"/>
      <c r="AT3040" s="27"/>
    </row>
    <row r="3041" spans="44:46" ht="12.75">
      <c r="AR3041" s="27"/>
      <c r="AS3041" s="27"/>
      <c r="AT3041" s="27"/>
    </row>
    <row r="3042" spans="44:46" ht="12.75">
      <c r="AR3042" s="27"/>
      <c r="AS3042" s="27"/>
      <c r="AT3042" s="27"/>
    </row>
    <row r="3043" spans="44:46" ht="12.75">
      <c r="AR3043" s="27"/>
      <c r="AS3043" s="27"/>
      <c r="AT3043" s="27"/>
    </row>
    <row r="3044" spans="44:46" ht="12.75">
      <c r="AR3044" s="27"/>
      <c r="AS3044" s="27"/>
      <c r="AT3044" s="27"/>
    </row>
    <row r="3045" spans="44:46" ht="12.75">
      <c r="AR3045" s="27"/>
      <c r="AS3045" s="27"/>
      <c r="AT3045" s="27"/>
    </row>
    <row r="3046" spans="44:46" ht="12.75">
      <c r="AR3046" s="27"/>
      <c r="AS3046" s="27"/>
      <c r="AT3046" s="27"/>
    </row>
    <row r="3047" spans="44:46" ht="12.75">
      <c r="AR3047" s="27"/>
      <c r="AS3047" s="27"/>
      <c r="AT3047" s="27"/>
    </row>
    <row r="3048" spans="44:46" ht="12.75">
      <c r="AR3048" s="27"/>
      <c r="AS3048" s="27"/>
      <c r="AT3048" s="27"/>
    </row>
    <row r="3049" spans="44:46" ht="12.75">
      <c r="AR3049" s="27"/>
      <c r="AS3049" s="27"/>
      <c r="AT3049" s="27"/>
    </row>
    <row r="3050" spans="44:46" ht="12.75">
      <c r="AR3050" s="27"/>
      <c r="AS3050" s="27"/>
      <c r="AT3050" s="27"/>
    </row>
    <row r="3051" spans="44:46" ht="12.75">
      <c r="AR3051" s="27"/>
      <c r="AS3051" s="27"/>
      <c r="AT3051" s="27"/>
    </row>
    <row r="3052" spans="44:46" ht="12.75">
      <c r="AR3052" s="27"/>
      <c r="AS3052" s="27"/>
      <c r="AT3052" s="27"/>
    </row>
    <row r="3053" spans="44:46" ht="12.75">
      <c r="AR3053" s="27"/>
      <c r="AS3053" s="27"/>
      <c r="AT3053" s="27"/>
    </row>
    <row r="3054" spans="44:46" ht="12.75">
      <c r="AR3054" s="27"/>
      <c r="AS3054" s="27"/>
      <c r="AT3054" s="27"/>
    </row>
    <row r="3055" spans="44:46" ht="12.75">
      <c r="AR3055" s="27"/>
      <c r="AS3055" s="27"/>
      <c r="AT3055" s="27"/>
    </row>
    <row r="3056" spans="44:46" ht="12.75">
      <c r="AR3056" s="27"/>
      <c r="AS3056" s="27"/>
      <c r="AT3056" s="27"/>
    </row>
    <row r="3057" spans="44:46" ht="12.75">
      <c r="AR3057" s="27"/>
      <c r="AS3057" s="27"/>
      <c r="AT3057" s="27"/>
    </row>
    <row r="3058" spans="44:46" ht="12.75">
      <c r="AR3058" s="27"/>
      <c r="AS3058" s="27"/>
      <c r="AT3058" s="27"/>
    </row>
    <row r="3059" spans="44:46" ht="12.75">
      <c r="AR3059" s="27"/>
      <c r="AS3059" s="27"/>
      <c r="AT3059" s="27"/>
    </row>
    <row r="3060" spans="44:46" ht="12.75">
      <c r="AR3060" s="27"/>
      <c r="AS3060" s="27"/>
      <c r="AT3060" s="27"/>
    </row>
    <row r="3061" spans="44:46" ht="12.75">
      <c r="AR3061" s="27"/>
      <c r="AS3061" s="27"/>
      <c r="AT3061" s="27"/>
    </row>
    <row r="3062" spans="44:46" ht="12.75">
      <c r="AR3062" s="27"/>
      <c r="AS3062" s="27"/>
      <c r="AT3062" s="27"/>
    </row>
    <row r="3063" spans="44:46" ht="12.75">
      <c r="AR3063" s="27"/>
      <c r="AS3063" s="27"/>
      <c r="AT3063" s="27"/>
    </row>
    <row r="3064" spans="44:46" ht="12.75">
      <c r="AR3064" s="27"/>
      <c r="AS3064" s="27"/>
      <c r="AT3064" s="27"/>
    </row>
    <row r="3065" spans="44:46" ht="12.75">
      <c r="AR3065" s="27"/>
      <c r="AS3065" s="27"/>
      <c r="AT3065" s="27"/>
    </row>
    <row r="3066" spans="44:46" ht="12.75">
      <c r="AR3066" s="27"/>
      <c r="AS3066" s="27"/>
      <c r="AT3066" s="27"/>
    </row>
    <row r="3067" spans="44:46" ht="12.75">
      <c r="AR3067" s="27"/>
      <c r="AS3067" s="27"/>
      <c r="AT3067" s="27"/>
    </row>
    <row r="3068" spans="44:46" ht="12.75">
      <c r="AR3068" s="27"/>
      <c r="AS3068" s="27"/>
      <c r="AT3068" s="27"/>
    </row>
    <row r="3069" spans="44:46" ht="12.75">
      <c r="AR3069" s="27"/>
      <c r="AS3069" s="27"/>
      <c r="AT3069" s="27"/>
    </row>
    <row r="3070" spans="44:46" ht="12.75">
      <c r="AR3070" s="27"/>
      <c r="AS3070" s="27"/>
      <c r="AT3070" s="27"/>
    </row>
    <row r="3071" spans="44:46" ht="12.75">
      <c r="AR3071" s="27"/>
      <c r="AS3071" s="27"/>
      <c r="AT3071" s="27"/>
    </row>
    <row r="3072" spans="44:46" ht="12.75">
      <c r="AR3072" s="27"/>
      <c r="AS3072" s="27"/>
      <c r="AT3072" s="27"/>
    </row>
    <row r="3073" spans="44:46" ht="12.75">
      <c r="AR3073" s="27"/>
      <c r="AS3073" s="27"/>
      <c r="AT3073" s="27"/>
    </row>
    <row r="3074" spans="44:46" ht="12.75">
      <c r="AR3074" s="27"/>
      <c r="AS3074" s="27"/>
      <c r="AT3074" s="27"/>
    </row>
    <row r="3075" spans="44:46" ht="12.75">
      <c r="AR3075" s="27"/>
      <c r="AS3075" s="27"/>
      <c r="AT3075" s="27"/>
    </row>
    <row r="3076" spans="44:46" ht="12.75">
      <c r="AR3076" s="27"/>
      <c r="AS3076" s="27"/>
      <c r="AT3076" s="27"/>
    </row>
    <row r="3077" spans="44:46" ht="12.75">
      <c r="AR3077" s="27"/>
      <c r="AS3077" s="27"/>
      <c r="AT3077" s="27"/>
    </row>
    <row r="3078" spans="44:46" ht="12.75">
      <c r="AR3078" s="27"/>
      <c r="AS3078" s="27"/>
      <c r="AT3078" s="27"/>
    </row>
    <row r="3079" spans="44:46" ht="12.75">
      <c r="AR3079" s="27"/>
      <c r="AS3079" s="27"/>
      <c r="AT3079" s="27"/>
    </row>
    <row r="3080" spans="44:46" ht="12.75">
      <c r="AR3080" s="27"/>
      <c r="AS3080" s="27"/>
      <c r="AT3080" s="27"/>
    </row>
    <row r="3081" spans="44:46" ht="12.75">
      <c r="AR3081" s="27"/>
      <c r="AS3081" s="27"/>
      <c r="AT3081" s="27"/>
    </row>
    <row r="3082" spans="44:46" ht="12.75">
      <c r="AR3082" s="27"/>
      <c r="AS3082" s="27"/>
      <c r="AT3082" s="27"/>
    </row>
    <row r="3083" spans="44:46" ht="12.75">
      <c r="AR3083" s="27"/>
      <c r="AS3083" s="27"/>
      <c r="AT3083" s="27"/>
    </row>
    <row r="3084" spans="44:46" ht="12.75">
      <c r="AR3084" s="27"/>
      <c r="AS3084" s="27"/>
      <c r="AT3084" s="27"/>
    </row>
    <row r="3085" spans="44:46" ht="12.75">
      <c r="AR3085" s="27"/>
      <c r="AS3085" s="27"/>
      <c r="AT3085" s="27"/>
    </row>
    <row r="3086" spans="44:46" ht="12.75">
      <c r="AR3086" s="27"/>
      <c r="AS3086" s="27"/>
      <c r="AT3086" s="27"/>
    </row>
    <row r="3087" spans="44:46" ht="12.75">
      <c r="AR3087" s="27"/>
      <c r="AS3087" s="27"/>
      <c r="AT3087" s="27"/>
    </row>
    <row r="3088" spans="44:46" ht="12.75">
      <c r="AR3088" s="27"/>
      <c r="AS3088" s="27"/>
      <c r="AT3088" s="27"/>
    </row>
    <row r="3089" spans="44:46" ht="12.75">
      <c r="AR3089" s="27"/>
      <c r="AS3089" s="27"/>
      <c r="AT3089" s="27"/>
    </row>
    <row r="3090" spans="44:46" ht="12.75">
      <c r="AR3090" s="27"/>
      <c r="AS3090" s="27"/>
      <c r="AT3090" s="27"/>
    </row>
    <row r="3091" spans="44:46" ht="12.75">
      <c r="AR3091" s="27"/>
      <c r="AS3091" s="27"/>
      <c r="AT3091" s="27"/>
    </row>
    <row r="3092" spans="44:46" ht="12.75">
      <c r="AR3092" s="27"/>
      <c r="AS3092" s="27"/>
      <c r="AT3092" s="27"/>
    </row>
    <row r="3093" spans="44:46" ht="12.75">
      <c r="AR3093" s="27"/>
      <c r="AS3093" s="27"/>
      <c r="AT3093" s="27"/>
    </row>
    <row r="3094" spans="44:46" ht="12.75">
      <c r="AR3094" s="27"/>
      <c r="AS3094" s="27"/>
      <c r="AT3094" s="27"/>
    </row>
    <row r="3095" spans="44:46" ht="12.75">
      <c r="AR3095" s="27"/>
      <c r="AS3095" s="27"/>
      <c r="AT3095" s="27"/>
    </row>
    <row r="3096" spans="44:46" ht="12.75">
      <c r="AR3096" s="27"/>
      <c r="AS3096" s="27"/>
      <c r="AT3096" s="27"/>
    </row>
    <row r="3097" spans="44:46" ht="12.75">
      <c r="AR3097" s="27"/>
      <c r="AS3097" s="27"/>
      <c r="AT3097" s="27"/>
    </row>
    <row r="3098" spans="44:46" ht="12.75">
      <c r="AR3098" s="27"/>
      <c r="AS3098" s="27"/>
      <c r="AT3098" s="27"/>
    </row>
    <row r="3099" spans="44:46" ht="12.75">
      <c r="AR3099" s="27"/>
      <c r="AS3099" s="27"/>
      <c r="AT3099" s="27"/>
    </row>
    <row r="3100" spans="44:46" ht="12.75">
      <c r="AR3100" s="27"/>
      <c r="AS3100" s="27"/>
      <c r="AT3100" s="27"/>
    </row>
    <row r="3101" spans="44:46" ht="12.75">
      <c r="AR3101" s="27"/>
      <c r="AS3101" s="27"/>
      <c r="AT3101" s="27"/>
    </row>
    <row r="3102" spans="44:46" ht="12.75">
      <c r="AR3102" s="27"/>
      <c r="AS3102" s="27"/>
      <c r="AT3102" s="27"/>
    </row>
    <row r="3103" spans="44:46" ht="12.75">
      <c r="AR3103" s="27"/>
      <c r="AS3103" s="27"/>
      <c r="AT3103" s="27"/>
    </row>
    <row r="3104" spans="44:46" ht="12.75">
      <c r="AR3104" s="27"/>
      <c r="AS3104" s="27"/>
      <c r="AT3104" s="27"/>
    </row>
    <row r="3105" spans="44:46" ht="12.75">
      <c r="AR3105" s="27"/>
      <c r="AS3105" s="27"/>
      <c r="AT3105" s="27"/>
    </row>
    <row r="3106" spans="44:46" ht="12.75">
      <c r="AR3106" s="27"/>
      <c r="AS3106" s="27"/>
      <c r="AT3106" s="27"/>
    </row>
    <row r="3107" spans="44:46" ht="12.75">
      <c r="AR3107" s="27"/>
      <c r="AS3107" s="27"/>
      <c r="AT3107" s="27"/>
    </row>
    <row r="3108" spans="44:46" ht="12.75">
      <c r="AR3108" s="27"/>
      <c r="AS3108" s="27"/>
      <c r="AT3108" s="27"/>
    </row>
    <row r="3109" spans="44:46" ht="12.75">
      <c r="AR3109" s="27"/>
      <c r="AS3109" s="27"/>
      <c r="AT3109" s="27"/>
    </row>
    <row r="3110" spans="44:46" ht="12.75">
      <c r="AR3110" s="27"/>
      <c r="AS3110" s="27"/>
      <c r="AT3110" s="27"/>
    </row>
    <row r="3111" spans="44:46" ht="12.75">
      <c r="AR3111" s="27"/>
      <c r="AS3111" s="27"/>
      <c r="AT3111" s="27"/>
    </row>
    <row r="3112" spans="44:46" ht="12.75">
      <c r="AR3112" s="27"/>
      <c r="AS3112" s="27"/>
      <c r="AT3112" s="27"/>
    </row>
    <row r="3113" spans="44:46" ht="12.75">
      <c r="AR3113" s="27"/>
      <c r="AS3113" s="27"/>
      <c r="AT3113" s="27"/>
    </row>
    <row r="3114" spans="44:46" ht="12.75">
      <c r="AR3114" s="27"/>
      <c r="AS3114" s="27"/>
      <c r="AT3114" s="27"/>
    </row>
    <row r="3115" spans="44:46" ht="12.75">
      <c r="AR3115" s="27"/>
      <c r="AS3115" s="27"/>
      <c r="AT3115" s="27"/>
    </row>
    <row r="3116" spans="44:46" ht="12.75">
      <c r="AR3116" s="27"/>
      <c r="AS3116" s="27"/>
      <c r="AT3116" s="27"/>
    </row>
    <row r="3117" spans="44:46" ht="12.75">
      <c r="AR3117" s="27"/>
      <c r="AS3117" s="27"/>
      <c r="AT3117" s="27"/>
    </row>
    <row r="3118" spans="44:46" ht="12.75">
      <c r="AR3118" s="27"/>
      <c r="AS3118" s="27"/>
      <c r="AT3118" s="27"/>
    </row>
    <row r="3119" spans="44:46" ht="12.75">
      <c r="AR3119" s="27"/>
      <c r="AS3119" s="27"/>
      <c r="AT3119" s="27"/>
    </row>
    <row r="3120" spans="44:46" ht="12.75">
      <c r="AR3120" s="27"/>
      <c r="AS3120" s="27"/>
      <c r="AT3120" s="27"/>
    </row>
    <row r="3121" spans="44:46" ht="12.75">
      <c r="AR3121" s="27"/>
      <c r="AS3121" s="27"/>
      <c r="AT3121" s="27"/>
    </row>
    <row r="3122" spans="44:46" ht="12.75">
      <c r="AR3122" s="27"/>
      <c r="AS3122" s="27"/>
      <c r="AT3122" s="27"/>
    </row>
    <row r="3123" spans="44:46" ht="12.75">
      <c r="AR3123" s="27"/>
      <c r="AS3123" s="27"/>
      <c r="AT3123" s="27"/>
    </row>
    <row r="3124" spans="44:46" ht="12.75">
      <c r="AR3124" s="27"/>
      <c r="AS3124" s="27"/>
      <c r="AT3124" s="27"/>
    </row>
    <row r="3125" spans="44:46" ht="12.75">
      <c r="AR3125" s="27"/>
      <c r="AS3125" s="27"/>
      <c r="AT3125" s="27"/>
    </row>
    <row r="3126" spans="44:46" ht="12.75">
      <c r="AR3126" s="27"/>
      <c r="AS3126" s="27"/>
      <c r="AT3126" s="27"/>
    </row>
    <row r="3127" spans="44:46" ht="12.75">
      <c r="AR3127" s="27"/>
      <c r="AS3127" s="27"/>
      <c r="AT3127" s="27"/>
    </row>
    <row r="3128" spans="44:46" ht="12.75">
      <c r="AR3128" s="27"/>
      <c r="AS3128" s="27"/>
      <c r="AT3128" s="27"/>
    </row>
    <row r="3129" spans="44:46" ht="12.75">
      <c r="AR3129" s="27"/>
      <c r="AS3129" s="27"/>
      <c r="AT3129" s="27"/>
    </row>
    <row r="3130" spans="44:46" ht="12.75">
      <c r="AR3130" s="27"/>
      <c r="AS3130" s="27"/>
      <c r="AT3130" s="27"/>
    </row>
    <row r="3131" spans="44:46" ht="12.75">
      <c r="AR3131" s="27"/>
      <c r="AS3131" s="27"/>
      <c r="AT3131" s="27"/>
    </row>
    <row r="3132" spans="44:46" ht="12.75">
      <c r="AR3132" s="27"/>
      <c r="AS3132" s="27"/>
      <c r="AT3132" s="27"/>
    </row>
    <row r="3133" spans="44:46" ht="12.75">
      <c r="AR3133" s="27"/>
      <c r="AS3133" s="27"/>
      <c r="AT3133" s="27"/>
    </row>
    <row r="3134" spans="44:46" ht="12.75">
      <c r="AR3134" s="27"/>
      <c r="AS3134" s="27"/>
      <c r="AT3134" s="27"/>
    </row>
    <row r="3135" spans="44:46" ht="12.75">
      <c r="AR3135" s="27"/>
      <c r="AS3135" s="27"/>
      <c r="AT3135" s="27"/>
    </row>
    <row r="3136" spans="44:46" ht="12.75">
      <c r="AR3136" s="27"/>
      <c r="AS3136" s="27"/>
      <c r="AT3136" s="27"/>
    </row>
    <row r="3137" spans="44:46" ht="12.75">
      <c r="AR3137" s="27"/>
      <c r="AS3137" s="27"/>
      <c r="AT3137" s="27"/>
    </row>
    <row r="3138" spans="44:46" ht="12.75">
      <c r="AR3138" s="27"/>
      <c r="AS3138" s="27"/>
      <c r="AT3138" s="27"/>
    </row>
    <row r="3139" spans="44:46" ht="12.75">
      <c r="AR3139" s="27"/>
      <c r="AS3139" s="27"/>
      <c r="AT3139" s="27"/>
    </row>
    <row r="3140" spans="44:46" ht="12.75">
      <c r="AR3140" s="27"/>
      <c r="AS3140" s="27"/>
      <c r="AT3140" s="27"/>
    </row>
    <row r="3141" spans="44:46" ht="12.75">
      <c r="AR3141" s="27"/>
      <c r="AS3141" s="27"/>
      <c r="AT3141" s="27"/>
    </row>
    <row r="3142" spans="44:46" ht="12.75">
      <c r="AR3142" s="27"/>
      <c r="AS3142" s="27"/>
      <c r="AT3142" s="27"/>
    </row>
    <row r="3143" spans="44:46" ht="12.75">
      <c r="AR3143" s="27"/>
      <c r="AS3143" s="27"/>
      <c r="AT3143" s="27"/>
    </row>
    <row r="3144" spans="44:46" ht="12.75">
      <c r="AR3144" s="27"/>
      <c r="AS3144" s="27"/>
      <c r="AT3144" s="27"/>
    </row>
    <row r="3145" spans="44:46" ht="12.75">
      <c r="AR3145" s="27"/>
      <c r="AS3145" s="27"/>
      <c r="AT3145" s="27"/>
    </row>
    <row r="3146" spans="44:46" ht="12.75">
      <c r="AR3146" s="27"/>
      <c r="AS3146" s="27"/>
      <c r="AT3146" s="27"/>
    </row>
    <row r="3147" spans="44:46" ht="12.75">
      <c r="AR3147" s="27"/>
      <c r="AS3147" s="27"/>
      <c r="AT3147" s="27"/>
    </row>
    <row r="3148" spans="44:46" ht="12.75">
      <c r="AR3148" s="27"/>
      <c r="AS3148" s="27"/>
      <c r="AT3148" s="27"/>
    </row>
    <row r="3149" spans="44:46" ht="12.75">
      <c r="AR3149" s="27"/>
      <c r="AS3149" s="27"/>
      <c r="AT3149" s="27"/>
    </row>
    <row r="3150" spans="44:46" ht="12.75">
      <c r="AR3150" s="27"/>
      <c r="AS3150" s="27"/>
      <c r="AT3150" s="27"/>
    </row>
    <row r="3151" spans="44:46" ht="12.75">
      <c r="AR3151" s="27"/>
      <c r="AS3151" s="27"/>
      <c r="AT3151" s="27"/>
    </row>
    <row r="3152" spans="44:46" ht="12.75">
      <c r="AR3152" s="27"/>
      <c r="AS3152" s="27"/>
      <c r="AT3152" s="27"/>
    </row>
    <row r="3153" spans="44:46" ht="12.75">
      <c r="AR3153" s="27"/>
      <c r="AS3153" s="27"/>
      <c r="AT3153" s="27"/>
    </row>
    <row r="3154" spans="44:46" ht="12.75">
      <c r="AR3154" s="27"/>
      <c r="AS3154" s="27"/>
      <c r="AT3154" s="27"/>
    </row>
    <row r="3155" spans="44:46" ht="12.75">
      <c r="AR3155" s="27"/>
      <c r="AS3155" s="27"/>
      <c r="AT3155" s="27"/>
    </row>
    <row r="3156" spans="44:46" ht="12.75">
      <c r="AR3156" s="27"/>
      <c r="AS3156" s="27"/>
      <c r="AT3156" s="27"/>
    </row>
    <row r="3157" spans="44:46" ht="12.75">
      <c r="AR3157" s="27"/>
      <c r="AS3157" s="27"/>
      <c r="AT3157" s="27"/>
    </row>
    <row r="3158" spans="44:46" ht="12.75">
      <c r="AR3158" s="27"/>
      <c r="AS3158" s="27"/>
      <c r="AT3158" s="27"/>
    </row>
    <row r="3159" spans="44:46" ht="12.75">
      <c r="AR3159" s="27"/>
      <c r="AS3159" s="27"/>
      <c r="AT3159" s="27"/>
    </row>
    <row r="3160" spans="44:46" ht="12.75">
      <c r="AR3160" s="27"/>
      <c r="AS3160" s="27"/>
      <c r="AT3160" s="27"/>
    </row>
    <row r="3161" spans="44:46" ht="12.75">
      <c r="AR3161" s="27"/>
      <c r="AS3161" s="27"/>
      <c r="AT3161" s="27"/>
    </row>
    <row r="3162" spans="44:46" ht="12.75">
      <c r="AR3162" s="27"/>
      <c r="AS3162" s="27"/>
      <c r="AT3162" s="27"/>
    </row>
    <row r="3163" spans="44:46" ht="12.75">
      <c r="AR3163" s="27"/>
      <c r="AS3163" s="27"/>
      <c r="AT3163" s="27"/>
    </row>
    <row r="3164" spans="44:46" ht="12.75">
      <c r="AR3164" s="27"/>
      <c r="AS3164" s="27"/>
      <c r="AT3164" s="27"/>
    </row>
    <row r="3165" spans="44:46" ht="12.75">
      <c r="AR3165" s="27"/>
      <c r="AS3165" s="27"/>
      <c r="AT3165" s="27"/>
    </row>
    <row r="3166" spans="44:46" ht="12.75">
      <c r="AR3166" s="27"/>
      <c r="AS3166" s="27"/>
      <c r="AT3166" s="27"/>
    </row>
    <row r="3167" spans="44:46" ht="12.75">
      <c r="AR3167" s="27"/>
      <c r="AS3167" s="27"/>
      <c r="AT3167" s="27"/>
    </row>
    <row r="3168" spans="44:46" ht="12.75">
      <c r="AR3168" s="27"/>
      <c r="AS3168" s="27"/>
      <c r="AT3168" s="27"/>
    </row>
    <row r="3169" spans="44:46" ht="12.75">
      <c r="AR3169" s="27"/>
      <c r="AS3169" s="27"/>
      <c r="AT3169" s="27"/>
    </row>
    <row r="3170" spans="44:46" ht="12.75">
      <c r="AR3170" s="27"/>
      <c r="AS3170" s="27"/>
      <c r="AT3170" s="27"/>
    </row>
    <row r="3171" spans="44:46" ht="12.75">
      <c r="AR3171" s="27"/>
      <c r="AS3171" s="27"/>
      <c r="AT3171" s="27"/>
    </row>
    <row r="3172" spans="44:46" ht="12.75">
      <c r="AR3172" s="27"/>
      <c r="AS3172" s="27"/>
      <c r="AT3172" s="27"/>
    </row>
    <row r="3173" spans="44:46" ht="12.75">
      <c r="AR3173" s="27"/>
      <c r="AS3173" s="27"/>
      <c r="AT3173" s="27"/>
    </row>
    <row r="3174" spans="44:46" ht="12.75">
      <c r="AR3174" s="27"/>
      <c r="AS3174" s="27"/>
      <c r="AT3174" s="27"/>
    </row>
    <row r="3175" spans="44:46" ht="12.75">
      <c r="AR3175" s="27"/>
      <c r="AS3175" s="27"/>
      <c r="AT3175" s="27"/>
    </row>
    <row r="3176" spans="44:46" ht="12.75">
      <c r="AR3176" s="27"/>
      <c r="AS3176" s="27"/>
      <c r="AT3176" s="27"/>
    </row>
    <row r="3177" spans="44:46" ht="12.75">
      <c r="AR3177" s="27"/>
      <c r="AS3177" s="27"/>
      <c r="AT3177" s="27"/>
    </row>
    <row r="3178" spans="44:46" ht="12.75">
      <c r="AR3178" s="27"/>
      <c r="AS3178" s="27"/>
      <c r="AT3178" s="27"/>
    </row>
    <row r="3179" spans="44:46" ht="12.75">
      <c r="AR3179" s="27"/>
      <c r="AS3179" s="27"/>
      <c r="AT3179" s="27"/>
    </row>
    <row r="3180" spans="44:46" ht="12.75">
      <c r="AR3180" s="27"/>
      <c r="AS3180" s="27"/>
      <c r="AT3180" s="27"/>
    </row>
    <row r="3181" spans="44:46" ht="12.75">
      <c r="AR3181" s="27"/>
      <c r="AS3181" s="27"/>
      <c r="AT3181" s="27"/>
    </row>
    <row r="3182" spans="44:46" ht="12.75">
      <c r="AR3182" s="27"/>
      <c r="AS3182" s="27"/>
      <c r="AT3182" s="27"/>
    </row>
    <row r="3183" spans="44:46" ht="12.75">
      <c r="AR3183" s="27"/>
      <c r="AS3183" s="27"/>
      <c r="AT3183" s="27"/>
    </row>
    <row r="3184" spans="44:46" ht="12.75">
      <c r="AR3184" s="27"/>
      <c r="AS3184" s="27"/>
      <c r="AT3184" s="27"/>
    </row>
    <row r="3185" spans="44:46" ht="12.75">
      <c r="AR3185" s="27"/>
      <c r="AS3185" s="27"/>
      <c r="AT3185" s="27"/>
    </row>
    <row r="3186" spans="44:46" ht="12.75">
      <c r="AR3186" s="27"/>
      <c r="AS3186" s="27"/>
      <c r="AT3186" s="27"/>
    </row>
    <row r="3187" spans="44:46" ht="12.75">
      <c r="AR3187" s="27"/>
      <c r="AS3187" s="27"/>
      <c r="AT3187" s="27"/>
    </row>
    <row r="3188" spans="44:46" ht="12.75">
      <c r="AR3188" s="27"/>
      <c r="AS3188" s="27"/>
      <c r="AT3188" s="27"/>
    </row>
    <row r="3189" spans="44:46" ht="12.75">
      <c r="AR3189" s="27"/>
      <c r="AS3189" s="27"/>
      <c r="AT3189" s="27"/>
    </row>
    <row r="3190" spans="44:46" ht="12.75">
      <c r="AR3190" s="27"/>
      <c r="AS3190" s="27"/>
      <c r="AT3190" s="27"/>
    </row>
    <row r="3191" spans="44:46" ht="12.75">
      <c r="AR3191" s="27"/>
      <c r="AS3191" s="27"/>
      <c r="AT3191" s="27"/>
    </row>
    <row r="3192" spans="44:46" ht="12.75">
      <c r="AR3192" s="27"/>
      <c r="AS3192" s="27"/>
      <c r="AT3192" s="27"/>
    </row>
    <row r="3193" spans="44:46" ht="12.75">
      <c r="AR3193" s="27"/>
      <c r="AS3193" s="27"/>
      <c r="AT3193" s="27"/>
    </row>
    <row r="3194" spans="44:46" ht="12.75">
      <c r="AR3194" s="27"/>
      <c r="AS3194" s="27"/>
      <c r="AT3194" s="27"/>
    </row>
    <row r="3195" spans="44:46" ht="12.75">
      <c r="AR3195" s="27"/>
      <c r="AS3195" s="27"/>
      <c r="AT3195" s="27"/>
    </row>
    <row r="3196" spans="44:46" ht="12.75">
      <c r="AR3196" s="27"/>
      <c r="AS3196" s="27"/>
      <c r="AT3196" s="27"/>
    </row>
    <row r="3197" spans="44:46" ht="12.75">
      <c r="AR3197" s="27"/>
      <c r="AS3197" s="27"/>
      <c r="AT3197" s="27"/>
    </row>
    <row r="3198" spans="44:46" ht="12.75">
      <c r="AR3198" s="27"/>
      <c r="AS3198" s="27"/>
      <c r="AT3198" s="27"/>
    </row>
    <row r="3199" spans="44:46" ht="12.75">
      <c r="AR3199" s="27"/>
      <c r="AS3199" s="27"/>
      <c r="AT3199" s="27"/>
    </row>
    <row r="3200" spans="44:46" ht="12.75">
      <c r="AR3200" s="27"/>
      <c r="AS3200" s="27"/>
      <c r="AT3200" s="27"/>
    </row>
    <row r="3201" spans="44:46" ht="12.75">
      <c r="AR3201" s="27"/>
      <c r="AS3201" s="27"/>
      <c r="AT3201" s="27"/>
    </row>
    <row r="3202" spans="44:46" ht="12.75">
      <c r="AR3202" s="27"/>
      <c r="AS3202" s="27"/>
      <c r="AT3202" s="27"/>
    </row>
    <row r="3203" spans="44:46" ht="12.75">
      <c r="AR3203" s="27"/>
      <c r="AS3203" s="27"/>
      <c r="AT3203" s="27"/>
    </row>
    <row r="3204" spans="44:46" ht="12.75">
      <c r="AR3204" s="27"/>
      <c r="AS3204" s="27"/>
      <c r="AT3204" s="27"/>
    </row>
    <row r="3205" spans="44:46" ht="12.75">
      <c r="AR3205" s="27"/>
      <c r="AS3205" s="27"/>
      <c r="AT3205" s="27"/>
    </row>
    <row r="3206" spans="44:46" ht="12.75">
      <c r="AR3206" s="27"/>
      <c r="AS3206" s="27"/>
      <c r="AT3206" s="27"/>
    </row>
    <row r="3207" spans="44:46" ht="12.75">
      <c r="AR3207" s="27"/>
      <c r="AS3207" s="27"/>
      <c r="AT3207" s="27"/>
    </row>
    <row r="3208" spans="44:46" ht="12.75">
      <c r="AR3208" s="27"/>
      <c r="AS3208" s="27"/>
      <c r="AT3208" s="27"/>
    </row>
    <row r="3209" spans="44:46" ht="12.75">
      <c r="AR3209" s="27"/>
      <c r="AS3209" s="27"/>
      <c r="AT3209" s="27"/>
    </row>
    <row r="3210" spans="44:46" ht="12.75">
      <c r="AR3210" s="27"/>
      <c r="AS3210" s="27"/>
      <c r="AT3210" s="27"/>
    </row>
    <row r="3211" spans="44:46" ht="12.75">
      <c r="AR3211" s="27"/>
      <c r="AS3211" s="27"/>
      <c r="AT3211" s="27"/>
    </row>
    <row r="3212" spans="44:46" ht="12.75">
      <c r="AR3212" s="27"/>
      <c r="AS3212" s="27"/>
      <c r="AT3212" s="27"/>
    </row>
    <row r="3213" spans="44:46" ht="12.75">
      <c r="AR3213" s="27"/>
      <c r="AS3213" s="27"/>
      <c r="AT3213" s="27"/>
    </row>
    <row r="3214" spans="44:46" ht="12.75">
      <c r="AR3214" s="27"/>
      <c r="AS3214" s="27"/>
      <c r="AT3214" s="27"/>
    </row>
    <row r="3215" spans="44:46" ht="12.75">
      <c r="AR3215" s="27"/>
      <c r="AS3215" s="27"/>
      <c r="AT3215" s="27"/>
    </row>
    <row r="3216" spans="44:46" ht="12.75">
      <c r="AR3216" s="27"/>
      <c r="AS3216" s="27"/>
      <c r="AT3216" s="27"/>
    </row>
    <row r="3217" spans="44:46" ht="12.75">
      <c r="AR3217" s="27"/>
      <c r="AS3217" s="27"/>
      <c r="AT3217" s="27"/>
    </row>
    <row r="3218" spans="44:46" ht="12.75">
      <c r="AR3218" s="27"/>
      <c r="AS3218" s="27"/>
      <c r="AT3218" s="27"/>
    </row>
    <row r="3219" spans="44:46" ht="12.75">
      <c r="AR3219" s="27"/>
      <c r="AS3219" s="27"/>
      <c r="AT3219" s="27"/>
    </row>
    <row r="3220" spans="44:46" ht="12.75">
      <c r="AR3220" s="27"/>
      <c r="AS3220" s="27"/>
      <c r="AT3220" s="27"/>
    </row>
    <row r="3221" spans="44:46" ht="12.75">
      <c r="AR3221" s="27"/>
      <c r="AS3221" s="27"/>
      <c r="AT3221" s="27"/>
    </row>
    <row r="3222" spans="44:46" ht="12.75">
      <c r="AR3222" s="27"/>
      <c r="AS3222" s="27"/>
      <c r="AT3222" s="27"/>
    </row>
    <row r="3223" spans="44:46" ht="12.75">
      <c r="AR3223" s="27"/>
      <c r="AS3223" s="27"/>
      <c r="AT3223" s="27"/>
    </row>
    <row r="3224" spans="44:46" ht="12.75">
      <c r="AR3224" s="27"/>
      <c r="AS3224" s="27"/>
      <c r="AT3224" s="27"/>
    </row>
    <row r="3225" spans="44:46" ht="12.75">
      <c r="AR3225" s="27"/>
      <c r="AS3225" s="27"/>
      <c r="AT3225" s="27"/>
    </row>
    <row r="3226" spans="44:46" ht="12.75">
      <c r="AR3226" s="27"/>
      <c r="AS3226" s="27"/>
      <c r="AT3226" s="27"/>
    </row>
    <row r="3227" spans="44:46" ht="12.75">
      <c r="AR3227" s="27"/>
      <c r="AS3227" s="27"/>
      <c r="AT3227" s="27"/>
    </row>
    <row r="3228" spans="44:46" ht="12.75">
      <c r="AR3228" s="27"/>
      <c r="AS3228" s="27"/>
      <c r="AT3228" s="27"/>
    </row>
    <row r="3229" spans="44:46" ht="12.75">
      <c r="AR3229" s="27"/>
      <c r="AS3229" s="27"/>
      <c r="AT3229" s="27"/>
    </row>
    <row r="3230" spans="44:46" ht="12.75">
      <c r="AR3230" s="27"/>
      <c r="AS3230" s="27"/>
      <c r="AT3230" s="27"/>
    </row>
    <row r="3231" spans="44:46" ht="12.75">
      <c r="AR3231" s="27"/>
      <c r="AS3231" s="27"/>
      <c r="AT3231" s="27"/>
    </row>
    <row r="3232" spans="44:46" ht="12.75">
      <c r="AR3232" s="27"/>
      <c r="AS3232" s="27"/>
      <c r="AT3232" s="27"/>
    </row>
    <row r="3233" spans="44:46" ht="12.75">
      <c r="AR3233" s="27"/>
      <c r="AS3233" s="27"/>
      <c r="AT3233" s="27"/>
    </row>
    <row r="3234" spans="44:46" ht="12.75">
      <c r="AR3234" s="27"/>
      <c r="AS3234" s="27"/>
      <c r="AT3234" s="27"/>
    </row>
    <row r="3235" spans="44:46" ht="12.75">
      <c r="AR3235" s="27"/>
      <c r="AS3235" s="27"/>
      <c r="AT3235" s="27"/>
    </row>
    <row r="3236" spans="44:46" ht="12.75">
      <c r="AR3236" s="27"/>
      <c r="AS3236" s="27"/>
      <c r="AT3236" s="27"/>
    </row>
    <row r="3237" spans="44:46" ht="12.75">
      <c r="AR3237" s="27"/>
      <c r="AS3237" s="27"/>
      <c r="AT3237" s="27"/>
    </row>
    <row r="3238" spans="44:46" ht="12.75">
      <c r="AR3238" s="27"/>
      <c r="AS3238" s="27"/>
      <c r="AT3238" s="27"/>
    </row>
    <row r="3239" spans="44:46" ht="12.75">
      <c r="AR3239" s="27"/>
      <c r="AS3239" s="27"/>
      <c r="AT3239" s="27"/>
    </row>
    <row r="3240" spans="44:46" ht="12.75">
      <c r="AR3240" s="27"/>
      <c r="AS3240" s="27"/>
      <c r="AT3240" s="27"/>
    </row>
    <row r="3241" spans="44:46" ht="12.75">
      <c r="AR3241" s="27"/>
      <c r="AS3241" s="27"/>
      <c r="AT3241" s="27"/>
    </row>
    <row r="3242" spans="44:46" ht="12.75">
      <c r="AR3242" s="27"/>
      <c r="AS3242" s="27"/>
      <c r="AT3242" s="27"/>
    </row>
    <row r="3243" spans="44:46" ht="12.75">
      <c r="AR3243" s="27"/>
      <c r="AS3243" s="27"/>
      <c r="AT3243" s="27"/>
    </row>
    <row r="3244" spans="44:46" ht="12.75">
      <c r="AR3244" s="27"/>
      <c r="AS3244" s="27"/>
      <c r="AT3244" s="27"/>
    </row>
    <row r="3245" spans="44:46" ht="12.75">
      <c r="AR3245" s="27"/>
      <c r="AS3245" s="27"/>
      <c r="AT3245" s="27"/>
    </row>
    <row r="3246" spans="44:46" ht="12.75">
      <c r="AR3246" s="27"/>
      <c r="AS3246" s="27"/>
      <c r="AT3246" s="27"/>
    </row>
    <row r="3247" spans="44:46" ht="12.75">
      <c r="AR3247" s="27"/>
      <c r="AS3247" s="27"/>
      <c r="AT3247" s="27"/>
    </row>
    <row r="3248" spans="44:46" ht="12.75">
      <c r="AR3248" s="27"/>
      <c r="AS3248" s="27"/>
      <c r="AT3248" s="27"/>
    </row>
    <row r="3249" spans="44:46" ht="12.75">
      <c r="AR3249" s="27"/>
      <c r="AS3249" s="27"/>
      <c r="AT3249" s="27"/>
    </row>
    <row r="3250" spans="44:46" ht="12.75">
      <c r="AR3250" s="27"/>
      <c r="AS3250" s="27"/>
      <c r="AT3250" s="27"/>
    </row>
    <row r="3251" spans="44:46" ht="12.75">
      <c r="AR3251" s="27"/>
      <c r="AS3251" s="27"/>
      <c r="AT3251" s="27"/>
    </row>
    <row r="3252" spans="44:46" ht="12.75">
      <c r="AR3252" s="27"/>
      <c r="AS3252" s="27"/>
      <c r="AT3252" s="27"/>
    </row>
    <row r="3253" spans="44:46" ht="12.75">
      <c r="AR3253" s="27"/>
      <c r="AS3253" s="27"/>
      <c r="AT3253" s="27"/>
    </row>
    <row r="3254" spans="44:46" ht="12.75">
      <c r="AR3254" s="27"/>
      <c r="AS3254" s="27"/>
      <c r="AT3254" s="27"/>
    </row>
    <row r="3255" spans="44:46" ht="12.75">
      <c r="AR3255" s="27"/>
      <c r="AS3255" s="27"/>
      <c r="AT3255" s="27"/>
    </row>
    <row r="3256" spans="44:46" ht="12.75">
      <c r="AR3256" s="27"/>
      <c r="AS3256" s="27"/>
      <c r="AT3256" s="27"/>
    </row>
    <row r="3257" spans="44:46" ht="12.75">
      <c r="AR3257" s="27"/>
      <c r="AS3257" s="27"/>
      <c r="AT3257" s="27"/>
    </row>
    <row r="3258" spans="44:46" ht="12.75">
      <c r="AR3258" s="27"/>
      <c r="AS3258" s="27"/>
      <c r="AT3258" s="27"/>
    </row>
    <row r="3259" spans="44:46" ht="12.75">
      <c r="AR3259" s="27"/>
      <c r="AS3259" s="27"/>
      <c r="AT3259" s="27"/>
    </row>
    <row r="3260" spans="44:46" ht="12.75">
      <c r="AR3260" s="27"/>
      <c r="AS3260" s="27"/>
      <c r="AT3260" s="27"/>
    </row>
    <row r="3261" spans="44:46" ht="12.75">
      <c r="AR3261" s="27"/>
      <c r="AS3261" s="27"/>
      <c r="AT3261" s="27"/>
    </row>
    <row r="3262" spans="44:46" ht="12.75">
      <c r="AR3262" s="27"/>
      <c r="AS3262" s="27"/>
      <c r="AT3262" s="27"/>
    </row>
    <row r="3263" spans="44:46" ht="12.75">
      <c r="AR3263" s="27"/>
      <c r="AS3263" s="27"/>
      <c r="AT3263" s="27"/>
    </row>
    <row r="3264" spans="44:46" ht="12.75">
      <c r="AR3264" s="27"/>
      <c r="AS3264" s="27"/>
      <c r="AT3264" s="27"/>
    </row>
    <row r="3265" spans="44:46" ht="12.75">
      <c r="AR3265" s="27"/>
      <c r="AS3265" s="27"/>
      <c r="AT3265" s="27"/>
    </row>
    <row r="3266" spans="44:46" ht="12.75">
      <c r="AR3266" s="27"/>
      <c r="AS3266" s="27"/>
      <c r="AT3266" s="27"/>
    </row>
    <row r="3267" spans="44:46" ht="12.75">
      <c r="AR3267" s="27"/>
      <c r="AS3267" s="27"/>
      <c r="AT3267" s="27"/>
    </row>
    <row r="3268" spans="44:46" ht="12.75">
      <c r="AR3268" s="27"/>
      <c r="AS3268" s="27"/>
      <c r="AT3268" s="27"/>
    </row>
    <row r="3269" spans="44:46" ht="12.75">
      <c r="AR3269" s="27"/>
      <c r="AS3269" s="27"/>
      <c r="AT3269" s="27"/>
    </row>
    <row r="3270" spans="44:46" ht="12.75">
      <c r="AR3270" s="27"/>
      <c r="AS3270" s="27"/>
      <c r="AT3270" s="27"/>
    </row>
    <row r="3271" spans="44:46" ht="12.75">
      <c r="AR3271" s="27"/>
      <c r="AS3271" s="27"/>
      <c r="AT3271" s="27"/>
    </row>
    <row r="3272" spans="44:46" ht="12.75">
      <c r="AR3272" s="27"/>
      <c r="AS3272" s="27"/>
      <c r="AT3272" s="27"/>
    </row>
    <row r="3273" spans="44:46" ht="12.75">
      <c r="AR3273" s="27"/>
      <c r="AS3273" s="27"/>
      <c r="AT3273" s="27"/>
    </row>
    <row r="3274" spans="44:46" ht="12.75">
      <c r="AR3274" s="27"/>
      <c r="AS3274" s="27"/>
      <c r="AT3274" s="27"/>
    </row>
    <row r="3275" spans="44:46" ht="12.75">
      <c r="AR3275" s="27"/>
      <c r="AS3275" s="27"/>
      <c r="AT3275" s="27"/>
    </row>
    <row r="3276" spans="44:46" ht="12.75">
      <c r="AR3276" s="27"/>
      <c r="AS3276" s="27"/>
      <c r="AT3276" s="27"/>
    </row>
    <row r="3277" spans="44:46" ht="12.75">
      <c r="AR3277" s="27"/>
      <c r="AS3277" s="27"/>
      <c r="AT3277" s="27"/>
    </row>
    <row r="3278" spans="44:46" ht="12.75">
      <c r="AR3278" s="27"/>
      <c r="AS3278" s="27"/>
      <c r="AT3278" s="27"/>
    </row>
    <row r="3279" spans="44:46" ht="12.75">
      <c r="AR3279" s="27"/>
      <c r="AS3279" s="27"/>
      <c r="AT3279" s="27"/>
    </row>
    <row r="3280" spans="44:46" ht="12.75">
      <c r="AR3280" s="27"/>
      <c r="AS3280" s="27"/>
      <c r="AT3280" s="27"/>
    </row>
    <row r="3281" spans="44:46" ht="12.75">
      <c r="AR3281" s="27"/>
      <c r="AS3281" s="27"/>
      <c r="AT3281" s="27"/>
    </row>
    <row r="3282" spans="44:46" ht="12.75">
      <c r="AR3282" s="27"/>
      <c r="AS3282" s="27"/>
      <c r="AT3282" s="27"/>
    </row>
    <row r="3283" spans="44:46" ht="12.75">
      <c r="AR3283" s="27"/>
      <c r="AS3283" s="27"/>
      <c r="AT3283" s="27"/>
    </row>
    <row r="3284" spans="44:46" ht="12.75">
      <c r="AR3284" s="27"/>
      <c r="AS3284" s="27"/>
      <c r="AT3284" s="27"/>
    </row>
    <row r="3285" spans="44:46" ht="12.75">
      <c r="AR3285" s="27"/>
      <c r="AS3285" s="27"/>
      <c r="AT3285" s="27"/>
    </row>
    <row r="3286" spans="44:46" ht="12.75">
      <c r="AR3286" s="27"/>
      <c r="AS3286" s="27"/>
      <c r="AT3286" s="27"/>
    </row>
    <row r="3287" spans="44:46" ht="12.75">
      <c r="AR3287" s="27"/>
      <c r="AS3287" s="27"/>
      <c r="AT3287" s="27"/>
    </row>
    <row r="3288" spans="44:46" ht="12.75">
      <c r="AR3288" s="27"/>
      <c r="AS3288" s="27"/>
      <c r="AT3288" s="27"/>
    </row>
    <row r="3289" spans="44:46" ht="12.75">
      <c r="AR3289" s="27"/>
      <c r="AS3289" s="27"/>
      <c r="AT3289" s="27"/>
    </row>
    <row r="3290" spans="44:46" ht="12.75">
      <c r="AR3290" s="27"/>
      <c r="AS3290" s="27"/>
      <c r="AT3290" s="27"/>
    </row>
    <row r="3291" spans="44:46" ht="12.75">
      <c r="AR3291" s="27"/>
      <c r="AS3291" s="27"/>
      <c r="AT3291" s="27"/>
    </row>
    <row r="3292" spans="44:46" ht="12.75">
      <c r="AR3292" s="27"/>
      <c r="AS3292" s="27"/>
      <c r="AT3292" s="27"/>
    </row>
    <row r="3293" spans="44:46" ht="12.75">
      <c r="AR3293" s="27"/>
      <c r="AS3293" s="27"/>
      <c r="AT3293" s="27"/>
    </row>
    <row r="3294" spans="44:46" ht="12.75">
      <c r="AR3294" s="27"/>
      <c r="AS3294" s="27"/>
      <c r="AT3294" s="27"/>
    </row>
    <row r="3295" spans="44:46" ht="12.75">
      <c r="AR3295" s="27"/>
      <c r="AS3295" s="27"/>
      <c r="AT3295" s="27"/>
    </row>
    <row r="3296" spans="44:46" ht="12.75">
      <c r="AR3296" s="27"/>
      <c r="AS3296" s="27"/>
      <c r="AT3296" s="27"/>
    </row>
    <row r="3297" spans="44:46" ht="12.75">
      <c r="AR3297" s="27"/>
      <c r="AS3297" s="27"/>
      <c r="AT3297" s="27"/>
    </row>
    <row r="3298" spans="44:46" ht="12.75">
      <c r="AR3298" s="27"/>
      <c r="AS3298" s="27"/>
      <c r="AT3298" s="27"/>
    </row>
    <row r="3299" spans="44:46" ht="12.75">
      <c r="AR3299" s="27"/>
      <c r="AS3299" s="27"/>
      <c r="AT3299" s="27"/>
    </row>
    <row r="3300" spans="44:46" ht="12.75">
      <c r="AR3300" s="27"/>
      <c r="AS3300" s="27"/>
      <c r="AT3300" s="27"/>
    </row>
    <row r="3301" spans="44:46" ht="12.75">
      <c r="AR3301" s="27"/>
      <c r="AS3301" s="27"/>
      <c r="AT3301" s="27"/>
    </row>
    <row r="3302" spans="44:46" ht="12.75">
      <c r="AR3302" s="27"/>
      <c r="AS3302" s="27"/>
      <c r="AT3302" s="27"/>
    </row>
    <row r="3303" spans="44:46" ht="12.75">
      <c r="AR3303" s="27"/>
      <c r="AS3303" s="27"/>
      <c r="AT3303" s="27"/>
    </row>
    <row r="3304" spans="44:46" ht="12.75">
      <c r="AR3304" s="27"/>
      <c r="AS3304" s="27"/>
      <c r="AT3304" s="27"/>
    </row>
    <row r="3305" spans="44:46" ht="12.75">
      <c r="AR3305" s="27"/>
      <c r="AS3305" s="27"/>
      <c r="AT3305" s="27"/>
    </row>
    <row r="3306" spans="44:46" ht="12.75">
      <c r="AR3306" s="27"/>
      <c r="AS3306" s="27"/>
      <c r="AT3306" s="27"/>
    </row>
    <row r="3307" spans="44:46" ht="12.75">
      <c r="AR3307" s="27"/>
      <c r="AS3307" s="27"/>
      <c r="AT3307" s="27"/>
    </row>
    <row r="3308" spans="44:46" ht="12.75">
      <c r="AR3308" s="27"/>
      <c r="AS3308" s="27"/>
      <c r="AT3308" s="27"/>
    </row>
    <row r="3309" spans="44:46" ht="12.75">
      <c r="AR3309" s="27"/>
      <c r="AS3309" s="27"/>
      <c r="AT3309" s="27"/>
    </row>
    <row r="3310" spans="44:46" ht="12.75">
      <c r="AR3310" s="27"/>
      <c r="AS3310" s="27"/>
      <c r="AT3310" s="27"/>
    </row>
    <row r="3311" spans="44:46" ht="12.75">
      <c r="AR3311" s="27"/>
      <c r="AS3311" s="27"/>
      <c r="AT3311" s="27"/>
    </row>
    <row r="3312" spans="44:46" ht="12.75">
      <c r="AR3312" s="27"/>
      <c r="AS3312" s="27"/>
      <c r="AT3312" s="27"/>
    </row>
    <row r="3313" spans="44:46" ht="12.75">
      <c r="AR3313" s="27"/>
      <c r="AS3313" s="27"/>
      <c r="AT3313" s="27"/>
    </row>
    <row r="3314" spans="44:46" ht="12.75">
      <c r="AR3314" s="27"/>
      <c r="AS3314" s="27"/>
      <c r="AT3314" s="27"/>
    </row>
    <row r="3315" spans="44:46" ht="12.75">
      <c r="AR3315" s="27"/>
      <c r="AS3315" s="27"/>
      <c r="AT3315" s="27"/>
    </row>
    <row r="3316" spans="44:46" ht="12.75">
      <c r="AR3316" s="27"/>
      <c r="AS3316" s="27"/>
      <c r="AT3316" s="27"/>
    </row>
    <row r="3317" spans="44:46" ht="12.75">
      <c r="AR3317" s="27"/>
      <c r="AS3317" s="27"/>
      <c r="AT3317" s="27"/>
    </row>
    <row r="3318" spans="44:46" ht="12.75">
      <c r="AR3318" s="27"/>
      <c r="AS3318" s="27"/>
      <c r="AT3318" s="27"/>
    </row>
    <row r="3319" spans="44:46" ht="12.75">
      <c r="AR3319" s="27"/>
      <c r="AS3319" s="27"/>
      <c r="AT3319" s="27"/>
    </row>
    <row r="3320" spans="44:46" ht="12.75">
      <c r="AR3320" s="27"/>
      <c r="AS3320" s="27"/>
      <c r="AT3320" s="27"/>
    </row>
    <row r="3321" spans="44:46" ht="12.75">
      <c r="AR3321" s="27"/>
      <c r="AS3321" s="27"/>
      <c r="AT3321" s="27"/>
    </row>
    <row r="3322" spans="44:46" ht="12.75">
      <c r="AR3322" s="27"/>
      <c r="AS3322" s="27"/>
      <c r="AT3322" s="27"/>
    </row>
    <row r="3323" spans="44:46" ht="12.75">
      <c r="AR3323" s="27"/>
      <c r="AS3323" s="27"/>
      <c r="AT3323" s="27"/>
    </row>
    <row r="3324" spans="44:46" ht="12.75">
      <c r="AR3324" s="27"/>
      <c r="AS3324" s="27"/>
      <c r="AT3324" s="27"/>
    </row>
    <row r="3325" spans="44:46" ht="12.75">
      <c r="AR3325" s="27"/>
      <c r="AS3325" s="27"/>
      <c r="AT3325" s="27"/>
    </row>
    <row r="3326" spans="44:46" ht="12.75">
      <c r="AR3326" s="27"/>
      <c r="AS3326" s="27"/>
      <c r="AT3326" s="27"/>
    </row>
    <row r="3327" spans="44:46" ht="12.75">
      <c r="AR3327" s="27"/>
      <c r="AS3327" s="27"/>
      <c r="AT3327" s="27"/>
    </row>
    <row r="3328" spans="44:46" ht="12.75">
      <c r="AR3328" s="27"/>
      <c r="AS3328" s="27"/>
      <c r="AT3328" s="27"/>
    </row>
    <row r="3329" spans="44:46" ht="12.75">
      <c r="AR3329" s="27"/>
      <c r="AS3329" s="27"/>
      <c r="AT3329" s="27"/>
    </row>
    <row r="3330" spans="44:46" ht="12.75">
      <c r="AR3330" s="27"/>
      <c r="AS3330" s="27"/>
      <c r="AT3330" s="27"/>
    </row>
    <row r="3331" spans="44:46" ht="12.75">
      <c r="AR3331" s="27"/>
      <c r="AS3331" s="27"/>
      <c r="AT3331" s="27"/>
    </row>
    <row r="3332" spans="44:46" ht="12.75">
      <c r="AR3332" s="27"/>
      <c r="AS3332" s="27"/>
      <c r="AT3332" s="27"/>
    </row>
    <row r="3333" spans="44:46" ht="12.75">
      <c r="AR3333" s="27"/>
      <c r="AS3333" s="27"/>
      <c r="AT3333" s="27"/>
    </row>
    <row r="3334" spans="44:46" ht="12.75">
      <c r="AR3334" s="27"/>
      <c r="AS3334" s="27"/>
      <c r="AT3334" s="27"/>
    </row>
    <row r="3335" spans="44:46" ht="12.75">
      <c r="AR3335" s="27"/>
      <c r="AS3335" s="27"/>
      <c r="AT3335" s="27"/>
    </row>
    <row r="3336" spans="44:46" ht="12.75">
      <c r="AR3336" s="27"/>
      <c r="AS3336" s="27"/>
      <c r="AT3336" s="27"/>
    </row>
    <row r="3337" spans="44:46" ht="12.75">
      <c r="AR3337" s="27"/>
      <c r="AS3337" s="27"/>
      <c r="AT3337" s="27"/>
    </row>
    <row r="3338" spans="44:46" ht="12.75">
      <c r="AR3338" s="27"/>
      <c r="AS3338" s="27"/>
      <c r="AT3338" s="27"/>
    </row>
    <row r="3339" spans="44:46" ht="12.75">
      <c r="AR3339" s="27"/>
      <c r="AS3339" s="27"/>
      <c r="AT3339" s="27"/>
    </row>
    <row r="3340" spans="44:46" ht="12.75">
      <c r="AR3340" s="27"/>
      <c r="AS3340" s="27"/>
      <c r="AT3340" s="27"/>
    </row>
    <row r="3341" spans="44:46" ht="12.75">
      <c r="AR3341" s="27"/>
      <c r="AS3341" s="27"/>
      <c r="AT3341" s="27"/>
    </row>
    <row r="3342" spans="44:46" ht="12.75">
      <c r="AR3342" s="27"/>
      <c r="AS3342" s="27"/>
      <c r="AT3342" s="27"/>
    </row>
    <row r="3343" spans="44:46" ht="12.75">
      <c r="AR3343" s="27"/>
      <c r="AS3343" s="27"/>
      <c r="AT3343" s="27"/>
    </row>
    <row r="3344" spans="44:46" ht="12.75">
      <c r="AR3344" s="27"/>
      <c r="AS3344" s="27"/>
      <c r="AT3344" s="27"/>
    </row>
    <row r="3345" spans="44:46" ht="12.75">
      <c r="AR3345" s="27"/>
      <c r="AS3345" s="27"/>
      <c r="AT3345" s="27"/>
    </row>
    <row r="3346" spans="44:46" ht="12.75">
      <c r="AR3346" s="27"/>
      <c r="AS3346" s="27"/>
      <c r="AT3346" s="27"/>
    </row>
    <row r="3347" spans="44:46" ht="12.75">
      <c r="AR3347" s="27"/>
      <c r="AS3347" s="27"/>
      <c r="AT3347" s="27"/>
    </row>
    <row r="3348" spans="44:46" ht="12.75">
      <c r="AR3348" s="27"/>
      <c r="AS3348" s="27"/>
      <c r="AT3348" s="27"/>
    </row>
    <row r="3349" spans="44:46" ht="12.75">
      <c r="AR3349" s="27"/>
      <c r="AS3349" s="27"/>
      <c r="AT3349" s="27"/>
    </row>
    <row r="3350" spans="44:46" ht="12.75">
      <c r="AR3350" s="27"/>
      <c r="AS3350" s="27"/>
      <c r="AT3350" s="27"/>
    </row>
    <row r="3351" spans="44:46" ht="12.75">
      <c r="AR3351" s="27"/>
      <c r="AS3351" s="27"/>
      <c r="AT3351" s="27"/>
    </row>
    <row r="3352" spans="44:46" ht="12.75">
      <c r="AR3352" s="27"/>
      <c r="AS3352" s="27"/>
      <c r="AT3352" s="27"/>
    </row>
    <row r="3353" spans="44:46" ht="12.75">
      <c r="AR3353" s="27"/>
      <c r="AS3353" s="27"/>
      <c r="AT3353" s="27"/>
    </row>
    <row r="3354" spans="44:46" ht="12.75">
      <c r="AR3354" s="27"/>
      <c r="AS3354" s="27"/>
      <c r="AT3354" s="27"/>
    </row>
    <row r="3355" spans="44:46" ht="12.75">
      <c r="AR3355" s="27"/>
      <c r="AS3355" s="27"/>
      <c r="AT3355" s="27"/>
    </row>
    <row r="3356" spans="44:46" ht="12.75">
      <c r="AR3356" s="27"/>
      <c r="AS3356" s="27"/>
      <c r="AT3356" s="27"/>
    </row>
    <row r="3357" spans="44:46" ht="12.75">
      <c r="AR3357" s="27"/>
      <c r="AS3357" s="27"/>
      <c r="AT3357" s="27"/>
    </row>
    <row r="3358" spans="44:46" ht="12.75">
      <c r="AR3358" s="27"/>
      <c r="AS3358" s="27"/>
      <c r="AT3358" s="27"/>
    </row>
    <row r="3359" spans="44:46" ht="12.75">
      <c r="AR3359" s="27"/>
      <c r="AS3359" s="27"/>
      <c r="AT3359" s="27"/>
    </row>
    <row r="3360" spans="44:46" ht="12.75">
      <c r="AR3360" s="27"/>
      <c r="AS3360" s="27"/>
      <c r="AT3360" s="27"/>
    </row>
    <row r="3361" spans="44:46" ht="12.75">
      <c r="AR3361" s="27"/>
      <c r="AS3361" s="27"/>
      <c r="AT3361" s="27"/>
    </row>
    <row r="3362" spans="44:46" ht="12.75">
      <c r="AR3362" s="27"/>
      <c r="AS3362" s="27"/>
      <c r="AT3362" s="27"/>
    </row>
    <row r="3363" spans="44:46" ht="12.75">
      <c r="AR3363" s="27"/>
      <c r="AS3363" s="27"/>
      <c r="AT3363" s="27"/>
    </row>
    <row r="3364" spans="44:46" ht="12.75">
      <c r="AR3364" s="27"/>
      <c r="AS3364" s="27"/>
      <c r="AT3364" s="27"/>
    </row>
    <row r="3365" spans="44:46" ht="12.75">
      <c r="AR3365" s="27"/>
      <c r="AS3365" s="27"/>
      <c r="AT3365" s="27"/>
    </row>
    <row r="3366" spans="44:46" ht="12.75">
      <c r="AR3366" s="27"/>
      <c r="AS3366" s="27"/>
      <c r="AT3366" s="27"/>
    </row>
    <row r="3367" spans="44:46" ht="12.75">
      <c r="AR3367" s="27"/>
      <c r="AS3367" s="27"/>
      <c r="AT3367" s="27"/>
    </row>
    <row r="3368" spans="44:46" ht="12.75">
      <c r="AR3368" s="27"/>
      <c r="AS3368" s="27"/>
      <c r="AT3368" s="27"/>
    </row>
    <row r="3369" spans="44:46" ht="12.75">
      <c r="AR3369" s="27"/>
      <c r="AS3369" s="27"/>
      <c r="AT3369" s="27"/>
    </row>
    <row r="3370" spans="44:46" ht="12.75">
      <c r="AR3370" s="27"/>
      <c r="AS3370" s="27"/>
      <c r="AT3370" s="27"/>
    </row>
    <row r="3371" spans="44:46" ht="12.75">
      <c r="AR3371" s="27"/>
      <c r="AS3371" s="27"/>
      <c r="AT3371" s="27"/>
    </row>
    <row r="3372" spans="44:46" ht="12.75">
      <c r="AR3372" s="27"/>
      <c r="AS3372" s="27"/>
      <c r="AT3372" s="27"/>
    </row>
    <row r="3373" spans="44:46" ht="12.75">
      <c r="AR3373" s="27"/>
      <c r="AS3373" s="27"/>
      <c r="AT3373" s="27"/>
    </row>
    <row r="3374" spans="44:46" ht="12.75">
      <c r="AR3374" s="27"/>
      <c r="AS3374" s="27"/>
      <c r="AT3374" s="27"/>
    </row>
    <row r="3375" spans="44:46" ht="12.75">
      <c r="AR3375" s="27"/>
      <c r="AS3375" s="27"/>
      <c r="AT3375" s="27"/>
    </row>
    <row r="3376" spans="44:46" ht="12.75">
      <c r="AR3376" s="27"/>
      <c r="AS3376" s="27"/>
      <c r="AT3376" s="27"/>
    </row>
    <row r="3377" spans="44:46" ht="12.75">
      <c r="AR3377" s="27"/>
      <c r="AS3377" s="27"/>
      <c r="AT3377" s="27"/>
    </row>
    <row r="3378" spans="44:46" ht="12.75">
      <c r="AR3378" s="27"/>
      <c r="AS3378" s="27"/>
      <c r="AT3378" s="27"/>
    </row>
    <row r="3379" spans="44:46" ht="12.75">
      <c r="AR3379" s="27"/>
      <c r="AS3379" s="27"/>
      <c r="AT3379" s="27"/>
    </row>
    <row r="3380" spans="44:46" ht="12.75">
      <c r="AR3380" s="27"/>
      <c r="AS3380" s="27"/>
      <c r="AT3380" s="27"/>
    </row>
    <row r="3381" spans="44:46" ht="12.75">
      <c r="AR3381" s="27"/>
      <c r="AS3381" s="27"/>
      <c r="AT3381" s="27"/>
    </row>
    <row r="3382" spans="44:46" ht="12.75">
      <c r="AR3382" s="27"/>
      <c r="AS3382" s="27"/>
      <c r="AT3382" s="27"/>
    </row>
    <row r="3383" spans="44:46" ht="12.75">
      <c r="AR3383" s="27"/>
      <c r="AS3383" s="27"/>
      <c r="AT3383" s="27"/>
    </row>
    <row r="3384" spans="44:46" ht="12.75">
      <c r="AR3384" s="27"/>
      <c r="AS3384" s="27"/>
      <c r="AT3384" s="27"/>
    </row>
    <row r="3385" spans="44:46" ht="12.75">
      <c r="AR3385" s="27"/>
      <c r="AS3385" s="27"/>
      <c r="AT3385" s="27"/>
    </row>
    <row r="3386" spans="44:46" ht="12.75">
      <c r="AR3386" s="27"/>
      <c r="AS3386" s="27"/>
      <c r="AT3386" s="27"/>
    </row>
    <row r="3387" spans="44:46" ht="12.75">
      <c r="AR3387" s="27"/>
      <c r="AS3387" s="27"/>
      <c r="AT3387" s="27"/>
    </row>
    <row r="3388" spans="44:46" ht="12.75">
      <c r="AR3388" s="27"/>
      <c r="AS3388" s="27"/>
      <c r="AT3388" s="27"/>
    </row>
    <row r="3389" spans="44:46" ht="12.75">
      <c r="AR3389" s="27"/>
      <c r="AS3389" s="27"/>
      <c r="AT3389" s="27"/>
    </row>
    <row r="3390" spans="44:46" ht="12.75">
      <c r="AR3390" s="27"/>
      <c r="AS3390" s="27"/>
      <c r="AT3390" s="27"/>
    </row>
    <row r="3391" spans="44:46" ht="12.75">
      <c r="AR3391" s="27"/>
      <c r="AS3391" s="27"/>
      <c r="AT3391" s="27"/>
    </row>
    <row r="3392" spans="44:46" ht="12.75">
      <c r="AR3392" s="27"/>
      <c r="AS3392" s="27"/>
      <c r="AT3392" s="27"/>
    </row>
    <row r="3393" spans="44:46" ht="12.75">
      <c r="AR3393" s="27"/>
      <c r="AS3393" s="27"/>
      <c r="AT3393" s="27"/>
    </row>
    <row r="3394" spans="44:46" ht="12.75">
      <c r="AR3394" s="27"/>
      <c r="AS3394" s="27"/>
      <c r="AT3394" s="27"/>
    </row>
    <row r="3395" spans="44:46" ht="12.75">
      <c r="AR3395" s="27"/>
      <c r="AS3395" s="27"/>
      <c r="AT3395" s="27"/>
    </row>
    <row r="3396" spans="44:46" ht="12.75">
      <c r="AR3396" s="27"/>
      <c r="AS3396" s="27"/>
      <c r="AT3396" s="27"/>
    </row>
    <row r="3397" spans="44:46" ht="12.75">
      <c r="AR3397" s="27"/>
      <c r="AS3397" s="27"/>
      <c r="AT3397" s="27"/>
    </row>
    <row r="3398" spans="44:46" ht="12.75">
      <c r="AR3398" s="27"/>
      <c r="AS3398" s="27"/>
      <c r="AT3398" s="27"/>
    </row>
    <row r="3399" spans="44:46" ht="12.75">
      <c r="AR3399" s="27"/>
      <c r="AS3399" s="27"/>
      <c r="AT3399" s="27"/>
    </row>
    <row r="3400" spans="44:46" ht="12.75">
      <c r="AR3400" s="27"/>
      <c r="AS3400" s="27"/>
      <c r="AT3400" s="27"/>
    </row>
    <row r="3401" spans="44:46" ht="12.75">
      <c r="AR3401" s="27"/>
      <c r="AS3401" s="27"/>
      <c r="AT3401" s="27"/>
    </row>
    <row r="3402" spans="44:46" ht="12.75">
      <c r="AR3402" s="27"/>
      <c r="AS3402" s="27"/>
      <c r="AT3402" s="27"/>
    </row>
    <row r="3403" spans="44:46" ht="12.75">
      <c r="AR3403" s="27"/>
      <c r="AS3403" s="27"/>
      <c r="AT3403" s="27"/>
    </row>
    <row r="3404" spans="44:46" ht="12.75">
      <c r="AR3404" s="27"/>
      <c r="AS3404" s="27"/>
      <c r="AT3404" s="27"/>
    </row>
    <row r="3405" spans="44:46" ht="12.75">
      <c r="AR3405" s="27"/>
      <c r="AS3405" s="27"/>
      <c r="AT3405" s="27"/>
    </row>
    <row r="3406" spans="44:46" ht="12.75">
      <c r="AR3406" s="27"/>
      <c r="AS3406" s="27"/>
      <c r="AT3406" s="27"/>
    </row>
    <row r="3407" spans="44:46" ht="12.75">
      <c r="AR3407" s="27"/>
      <c r="AS3407" s="27"/>
      <c r="AT3407" s="27"/>
    </row>
    <row r="3408" spans="44:46" ht="12.75">
      <c r="AR3408" s="27"/>
      <c r="AS3408" s="27"/>
      <c r="AT3408" s="27"/>
    </row>
    <row r="3409" spans="44:46" ht="12.75">
      <c r="AR3409" s="27"/>
      <c r="AS3409" s="27"/>
      <c r="AT3409" s="27"/>
    </row>
    <row r="3410" spans="44:46" ht="12.75">
      <c r="AR3410" s="27"/>
      <c r="AS3410" s="27"/>
      <c r="AT3410" s="27"/>
    </row>
    <row r="3411" spans="44:46" ht="12.75">
      <c r="AR3411" s="27"/>
      <c r="AS3411" s="27"/>
      <c r="AT3411" s="27"/>
    </row>
    <row r="3412" spans="44:46" ht="12.75">
      <c r="AR3412" s="27"/>
      <c r="AS3412" s="27"/>
      <c r="AT3412" s="27"/>
    </row>
    <row r="3413" spans="44:46" ht="12.75">
      <c r="AR3413" s="27"/>
      <c r="AS3413" s="27"/>
      <c r="AT3413" s="27"/>
    </row>
    <row r="3414" spans="44:46" ht="12.75">
      <c r="AR3414" s="27"/>
      <c r="AS3414" s="27"/>
      <c r="AT3414" s="27"/>
    </row>
    <row r="3415" spans="44:46" ht="12.75">
      <c r="AR3415" s="27"/>
      <c r="AS3415" s="27"/>
      <c r="AT3415" s="27"/>
    </row>
    <row r="3416" spans="44:46" ht="12.75">
      <c r="AR3416" s="27"/>
      <c r="AS3416" s="27"/>
      <c r="AT3416" s="27"/>
    </row>
    <row r="3417" spans="44:46" ht="12.75">
      <c r="AR3417" s="27"/>
      <c r="AS3417" s="27"/>
      <c r="AT3417" s="27"/>
    </row>
    <row r="3418" spans="44:46" ht="12.75">
      <c r="AR3418" s="27"/>
      <c r="AS3418" s="27"/>
      <c r="AT3418" s="27"/>
    </row>
    <row r="3419" spans="44:46" ht="12.75">
      <c r="AR3419" s="27"/>
      <c r="AS3419" s="27"/>
      <c r="AT3419" s="27"/>
    </row>
    <row r="3420" spans="44:46" ht="12.75">
      <c r="AR3420" s="27"/>
      <c r="AS3420" s="27"/>
      <c r="AT3420" s="27"/>
    </row>
    <row r="3421" spans="44:46" ht="12.75">
      <c r="AR3421" s="27"/>
      <c r="AS3421" s="27"/>
      <c r="AT3421" s="27"/>
    </row>
    <row r="3422" spans="44:46" ht="12.75">
      <c r="AR3422" s="27"/>
      <c r="AS3422" s="27"/>
      <c r="AT3422" s="27"/>
    </row>
    <row r="3423" spans="44:46" ht="12.75">
      <c r="AR3423" s="27"/>
      <c r="AS3423" s="27"/>
      <c r="AT3423" s="27"/>
    </row>
    <row r="3424" spans="44:46" ht="12.75">
      <c r="AR3424" s="27"/>
      <c r="AS3424" s="27"/>
      <c r="AT3424" s="27"/>
    </row>
    <row r="3425" spans="44:46" ht="12.75">
      <c r="AR3425" s="27"/>
      <c r="AS3425" s="27"/>
      <c r="AT3425" s="27"/>
    </row>
    <row r="3426" spans="44:46" ht="12.75">
      <c r="AR3426" s="27"/>
      <c r="AS3426" s="27"/>
      <c r="AT3426" s="27"/>
    </row>
    <row r="3427" spans="44:46" ht="12.75">
      <c r="AR3427" s="27"/>
      <c r="AS3427" s="27"/>
      <c r="AT3427" s="27"/>
    </row>
    <row r="3428" spans="44:46" ht="12.75">
      <c r="AR3428" s="27"/>
      <c r="AS3428" s="27"/>
      <c r="AT3428" s="27"/>
    </row>
    <row r="3429" spans="44:46" ht="12.75">
      <c r="AR3429" s="27"/>
      <c r="AS3429" s="27"/>
      <c r="AT3429" s="27"/>
    </row>
    <row r="3430" spans="44:46" ht="12.75">
      <c r="AR3430" s="27"/>
      <c r="AS3430" s="27"/>
      <c r="AT3430" s="27"/>
    </row>
    <row r="3431" spans="44:46" ht="12.75">
      <c r="AR3431" s="27"/>
      <c r="AS3431" s="27"/>
      <c r="AT3431" s="27"/>
    </row>
    <row r="3432" spans="44:46" ht="12.75">
      <c r="AR3432" s="27"/>
      <c r="AS3432" s="27"/>
      <c r="AT3432" s="27"/>
    </row>
    <row r="3433" spans="44:46" ht="12.75">
      <c r="AR3433" s="27"/>
      <c r="AS3433" s="27"/>
      <c r="AT3433" s="27"/>
    </row>
    <row r="3434" spans="44:46" ht="12.75">
      <c r="AR3434" s="27"/>
      <c r="AS3434" s="27"/>
      <c r="AT3434" s="27"/>
    </row>
    <row r="3435" spans="44:46" ht="12.75">
      <c r="AR3435" s="27"/>
      <c r="AS3435" s="27"/>
      <c r="AT3435" s="27"/>
    </row>
    <row r="3436" spans="44:46" ht="12.75">
      <c r="AR3436" s="27"/>
      <c r="AS3436" s="27"/>
      <c r="AT3436" s="27"/>
    </row>
    <row r="3437" spans="44:46" ht="12.75">
      <c r="AR3437" s="27"/>
      <c r="AS3437" s="27"/>
      <c r="AT3437" s="27"/>
    </row>
    <row r="3438" spans="44:46" ht="12.75">
      <c r="AR3438" s="27"/>
      <c r="AS3438" s="27"/>
      <c r="AT3438" s="27"/>
    </row>
    <row r="3439" spans="44:46" ht="12.75">
      <c r="AR3439" s="27"/>
      <c r="AS3439" s="27"/>
      <c r="AT3439" s="27"/>
    </row>
    <row r="3440" spans="44:46" ht="12.75">
      <c r="AR3440" s="27"/>
      <c r="AS3440" s="27"/>
      <c r="AT3440" s="27"/>
    </row>
    <row r="3441" spans="44:46" ht="12.75">
      <c r="AR3441" s="27"/>
      <c r="AS3441" s="27"/>
      <c r="AT3441" s="27"/>
    </row>
    <row r="3442" spans="44:46" ht="12.75">
      <c r="AR3442" s="27"/>
      <c r="AS3442" s="27"/>
      <c r="AT3442" s="27"/>
    </row>
    <row r="3443" spans="44:46" ht="12.75">
      <c r="AR3443" s="27"/>
      <c r="AS3443" s="27"/>
      <c r="AT3443" s="27"/>
    </row>
    <row r="3444" spans="44:46" ht="12.75">
      <c r="AR3444" s="27"/>
      <c r="AS3444" s="27"/>
      <c r="AT3444" s="27"/>
    </row>
    <row r="3445" spans="44:46" ht="12.75">
      <c r="AR3445" s="27"/>
      <c r="AS3445" s="27"/>
      <c r="AT3445" s="27"/>
    </row>
    <row r="3446" spans="44:46" ht="12.75">
      <c r="AR3446" s="27"/>
      <c r="AS3446" s="27"/>
      <c r="AT3446" s="27"/>
    </row>
    <row r="3447" spans="44:46" ht="12.75">
      <c r="AR3447" s="27"/>
      <c r="AS3447" s="27"/>
      <c r="AT3447" s="27"/>
    </row>
    <row r="3448" spans="44:46" ht="12.75">
      <c r="AR3448" s="27"/>
      <c r="AS3448" s="27"/>
      <c r="AT3448" s="27"/>
    </row>
    <row r="3449" spans="44:46" ht="12.75">
      <c r="AR3449" s="27"/>
      <c r="AS3449" s="27"/>
      <c r="AT3449" s="27"/>
    </row>
    <row r="3450" spans="44:46" ht="12.75">
      <c r="AR3450" s="27"/>
      <c r="AS3450" s="27"/>
      <c r="AT3450" s="27"/>
    </row>
    <row r="3451" spans="44:46" ht="12.75">
      <c r="AR3451" s="27"/>
      <c r="AS3451" s="27"/>
      <c r="AT3451" s="27"/>
    </row>
    <row r="3452" spans="44:46" ht="12.75">
      <c r="AR3452" s="27"/>
      <c r="AS3452" s="27"/>
      <c r="AT3452" s="27"/>
    </row>
    <row r="3453" spans="44:46" ht="12.75">
      <c r="AR3453" s="27"/>
      <c r="AS3453" s="27"/>
      <c r="AT3453" s="27"/>
    </row>
    <row r="3454" spans="44:46" ht="12.75">
      <c r="AR3454" s="27"/>
      <c r="AS3454" s="27"/>
      <c r="AT3454" s="27"/>
    </row>
    <row r="3455" spans="44:46" ht="12.75">
      <c r="AR3455" s="27"/>
      <c r="AS3455" s="27"/>
      <c r="AT3455" s="27"/>
    </row>
    <row r="3456" spans="44:46" ht="12.75">
      <c r="AR3456" s="27"/>
      <c r="AS3456" s="27"/>
      <c r="AT3456" s="27"/>
    </row>
    <row r="3457" spans="44:46" ht="12.75">
      <c r="AR3457" s="27"/>
      <c r="AS3457" s="27"/>
      <c r="AT3457" s="27"/>
    </row>
    <row r="3458" spans="44:46" ht="12.75">
      <c r="AR3458" s="27"/>
      <c r="AS3458" s="27"/>
      <c r="AT3458" s="27"/>
    </row>
    <row r="3459" spans="44:46" ht="12.75">
      <c r="AR3459" s="27"/>
      <c r="AS3459" s="27"/>
      <c r="AT3459" s="27"/>
    </row>
    <row r="3460" spans="44:46" ht="12.75">
      <c r="AR3460" s="27"/>
      <c r="AS3460" s="27"/>
      <c r="AT3460" s="27"/>
    </row>
    <row r="3461" spans="44:46" ht="12.75">
      <c r="AR3461" s="27"/>
      <c r="AS3461" s="27"/>
      <c r="AT3461" s="27"/>
    </row>
    <row r="3462" spans="44:46" ht="12.75">
      <c r="AR3462" s="27"/>
      <c r="AS3462" s="27"/>
      <c r="AT3462" s="27"/>
    </row>
    <row r="3463" spans="44:46" ht="12.75">
      <c r="AR3463" s="27"/>
      <c r="AS3463" s="27"/>
      <c r="AT3463" s="27"/>
    </row>
    <row r="3464" spans="44:46" ht="12.75">
      <c r="AR3464" s="27"/>
      <c r="AS3464" s="27"/>
      <c r="AT3464" s="27"/>
    </row>
    <row r="3465" spans="44:46" ht="12.75">
      <c r="AR3465" s="27"/>
      <c r="AS3465" s="27"/>
      <c r="AT3465" s="27"/>
    </row>
    <row r="3466" spans="44:46" ht="12.75">
      <c r="AR3466" s="27"/>
      <c r="AS3466" s="27"/>
      <c r="AT3466" s="27"/>
    </row>
    <row r="3467" spans="44:46" ht="12.75">
      <c r="AR3467" s="27"/>
      <c r="AS3467" s="27"/>
      <c r="AT3467" s="27"/>
    </row>
    <row r="3468" spans="44:46" ht="12.75">
      <c r="AR3468" s="27"/>
      <c r="AS3468" s="27"/>
      <c r="AT3468" s="27"/>
    </row>
    <row r="3469" spans="44:46" ht="12.75">
      <c r="AR3469" s="27"/>
      <c r="AS3469" s="27"/>
      <c r="AT3469" s="27"/>
    </row>
    <row r="3470" spans="44:46" ht="12.75">
      <c r="AR3470" s="27"/>
      <c r="AS3470" s="27"/>
      <c r="AT3470" s="27"/>
    </row>
    <row r="3471" spans="44:46" ht="12.75">
      <c r="AR3471" s="27"/>
      <c r="AS3471" s="27"/>
      <c r="AT3471" s="27"/>
    </row>
    <row r="3472" spans="44:46" ht="12.75">
      <c r="AR3472" s="27"/>
      <c r="AS3472" s="27"/>
      <c r="AT3472" s="27"/>
    </row>
    <row r="3473" spans="44:46" ht="12.75">
      <c r="AR3473" s="27"/>
      <c r="AS3473" s="27"/>
      <c r="AT3473" s="27"/>
    </row>
    <row r="3474" spans="44:46" ht="12.75">
      <c r="AR3474" s="27"/>
      <c r="AS3474" s="27"/>
      <c r="AT3474" s="27"/>
    </row>
    <row r="3475" spans="44:46" ht="12.75">
      <c r="AR3475" s="27"/>
      <c r="AS3475" s="27"/>
      <c r="AT3475" s="27"/>
    </row>
    <row r="3476" spans="44:46" ht="12.75">
      <c r="AR3476" s="27"/>
      <c r="AS3476" s="27"/>
      <c r="AT3476" s="27"/>
    </row>
    <row r="3477" spans="44:46" ht="12.75">
      <c r="AR3477" s="27"/>
      <c r="AS3477" s="27"/>
      <c r="AT3477" s="27"/>
    </row>
    <row r="3478" spans="44:46" ht="12.75">
      <c r="AR3478" s="27"/>
      <c r="AS3478" s="27"/>
      <c r="AT3478" s="27"/>
    </row>
    <row r="3479" spans="44:46" ht="12.75">
      <c r="AR3479" s="27"/>
      <c r="AS3479" s="27"/>
      <c r="AT3479" s="27"/>
    </row>
    <row r="3480" spans="44:46" ht="12.75">
      <c r="AR3480" s="27"/>
      <c r="AS3480" s="27"/>
      <c r="AT3480" s="27"/>
    </row>
    <row r="3481" spans="44:46" ht="12.75">
      <c r="AR3481" s="27"/>
      <c r="AS3481" s="27"/>
      <c r="AT3481" s="27"/>
    </row>
    <row r="3482" spans="44:46" ht="12.75">
      <c r="AR3482" s="27"/>
      <c r="AS3482" s="27"/>
      <c r="AT3482" s="27"/>
    </row>
    <row r="3483" spans="44:46" ht="12.75">
      <c r="AR3483" s="27"/>
      <c r="AS3483" s="27"/>
      <c r="AT3483" s="27"/>
    </row>
    <row r="3484" spans="44:46" ht="12.75">
      <c r="AR3484" s="27"/>
      <c r="AS3484" s="27"/>
      <c r="AT3484" s="27"/>
    </row>
    <row r="3485" spans="44:46" ht="12.75">
      <c r="AR3485" s="27"/>
      <c r="AS3485" s="27"/>
      <c r="AT3485" s="27"/>
    </row>
    <row r="3486" spans="44:46" ht="12.75">
      <c r="AR3486" s="27"/>
      <c r="AS3486" s="27"/>
      <c r="AT3486" s="27"/>
    </row>
    <row r="3487" spans="44:46" ht="12.75">
      <c r="AR3487" s="27"/>
      <c r="AS3487" s="27"/>
      <c r="AT3487" s="27"/>
    </row>
    <row r="3488" spans="44:46" ht="12.75">
      <c r="AR3488" s="27"/>
      <c r="AS3488" s="27"/>
      <c r="AT3488" s="27"/>
    </row>
    <row r="3489" spans="44:46" ht="12.75">
      <c r="AR3489" s="27"/>
      <c r="AS3489" s="27"/>
      <c r="AT3489" s="27"/>
    </row>
    <row r="3490" spans="44:46" ht="12.75">
      <c r="AR3490" s="27"/>
      <c r="AS3490" s="27"/>
      <c r="AT3490" s="27"/>
    </row>
    <row r="3491" spans="44:46" ht="12.75">
      <c r="AR3491" s="27"/>
      <c r="AS3491" s="27"/>
      <c r="AT3491" s="27"/>
    </row>
    <row r="3492" spans="44:46" ht="12.75">
      <c r="AR3492" s="27"/>
      <c r="AS3492" s="27"/>
      <c r="AT3492" s="27"/>
    </row>
    <row r="3493" spans="44:46" ht="12.75">
      <c r="AR3493" s="27"/>
      <c r="AS3493" s="27"/>
      <c r="AT3493" s="27"/>
    </row>
    <row r="3494" spans="44:46" ht="12.75">
      <c r="AR3494" s="27"/>
      <c r="AS3494" s="27"/>
      <c r="AT3494" s="27"/>
    </row>
    <row r="3495" spans="44:46" ht="12.75">
      <c r="AR3495" s="27"/>
      <c r="AS3495" s="27"/>
      <c r="AT3495" s="27"/>
    </row>
    <row r="3496" spans="44:46" ht="12.75">
      <c r="AR3496" s="27"/>
      <c r="AS3496" s="27"/>
      <c r="AT3496" s="27"/>
    </row>
    <row r="3497" spans="44:46" ht="12.75">
      <c r="AR3497" s="27"/>
      <c r="AS3497" s="27"/>
      <c r="AT3497" s="27"/>
    </row>
    <row r="3498" spans="44:46" ht="12.75">
      <c r="AR3498" s="27"/>
      <c r="AS3498" s="27"/>
      <c r="AT3498" s="27"/>
    </row>
    <row r="3499" spans="44:46" ht="12.75">
      <c r="AR3499" s="27"/>
      <c r="AS3499" s="27"/>
      <c r="AT3499" s="27"/>
    </row>
    <row r="3500" spans="44:46" ht="12.75">
      <c r="AR3500" s="27"/>
      <c r="AS3500" s="27"/>
      <c r="AT3500" s="27"/>
    </row>
    <row r="3501" spans="44:46" ht="12.75">
      <c r="AR3501" s="27"/>
      <c r="AS3501" s="27"/>
      <c r="AT3501" s="27"/>
    </row>
    <row r="3502" spans="44:46" ht="12.75">
      <c r="AR3502" s="27"/>
      <c r="AS3502" s="27"/>
      <c r="AT3502" s="27"/>
    </row>
    <row r="3503" spans="44:46" ht="12.75">
      <c r="AR3503" s="27"/>
      <c r="AS3503" s="27"/>
      <c r="AT3503" s="27"/>
    </row>
    <row r="3504" spans="44:46" ht="12.75">
      <c r="AR3504" s="27"/>
      <c r="AS3504" s="27"/>
      <c r="AT3504" s="27"/>
    </row>
    <row r="3505" spans="44:46" ht="12.75">
      <c r="AR3505" s="27"/>
      <c r="AS3505" s="27"/>
      <c r="AT3505" s="27"/>
    </row>
    <row r="3506" spans="44:46" ht="12.75">
      <c r="AR3506" s="27"/>
      <c r="AS3506" s="27"/>
      <c r="AT3506" s="27"/>
    </row>
    <row r="3507" spans="44:46" ht="12.75">
      <c r="AR3507" s="27"/>
      <c r="AS3507" s="27"/>
      <c r="AT3507" s="27"/>
    </row>
    <row r="3508" spans="44:46" ht="12.75">
      <c r="AR3508" s="27"/>
      <c r="AS3508" s="27"/>
      <c r="AT3508" s="27"/>
    </row>
    <row r="3509" spans="44:46" ht="12.75">
      <c r="AR3509" s="27"/>
      <c r="AS3509" s="27"/>
      <c r="AT3509" s="27"/>
    </row>
    <row r="3510" spans="44:46" ht="12.75">
      <c r="AR3510" s="27"/>
      <c r="AS3510" s="27"/>
      <c r="AT3510" s="27"/>
    </row>
    <row r="3511" spans="44:46" ht="12.75">
      <c r="AR3511" s="27"/>
      <c r="AS3511" s="27"/>
      <c r="AT3511" s="27"/>
    </row>
    <row r="3512" spans="44:46" ht="12.75">
      <c r="AR3512" s="27"/>
      <c r="AS3512" s="27"/>
      <c r="AT3512" s="27"/>
    </row>
    <row r="3513" spans="44:46" ht="12.75">
      <c r="AR3513" s="27"/>
      <c r="AS3513" s="27"/>
      <c r="AT3513" s="27"/>
    </row>
    <row r="3514" spans="44:46" ht="12.75">
      <c r="AR3514" s="27"/>
      <c r="AS3514" s="27"/>
      <c r="AT3514" s="27"/>
    </row>
    <row r="3515" spans="44:46" ht="12.75">
      <c r="AR3515" s="27"/>
      <c r="AS3515" s="27"/>
      <c r="AT3515" s="27"/>
    </row>
    <row r="3516" spans="44:46" ht="12.75">
      <c r="AR3516" s="27"/>
      <c r="AS3516" s="27"/>
      <c r="AT3516" s="27"/>
    </row>
    <row r="3517" spans="44:46" ht="12.75">
      <c r="AR3517" s="27"/>
      <c r="AS3517" s="27"/>
      <c r="AT3517" s="27"/>
    </row>
    <row r="3518" spans="44:46" ht="12.75">
      <c r="AR3518" s="27"/>
      <c r="AS3518" s="27"/>
      <c r="AT3518" s="27"/>
    </row>
    <row r="3519" spans="44:46" ht="12.75">
      <c r="AR3519" s="27"/>
      <c r="AS3519" s="27"/>
      <c r="AT3519" s="27"/>
    </row>
    <row r="3520" spans="44:46" ht="12.75">
      <c r="AR3520" s="27"/>
      <c r="AS3520" s="27"/>
      <c r="AT3520" s="27"/>
    </row>
    <row r="3521" spans="44:46" ht="12.75">
      <c r="AR3521" s="27"/>
      <c r="AS3521" s="27"/>
      <c r="AT3521" s="27"/>
    </row>
    <row r="3522" spans="44:46" ht="12.75">
      <c r="AR3522" s="27"/>
      <c r="AS3522" s="27"/>
      <c r="AT3522" s="27"/>
    </row>
    <row r="3523" spans="44:46" ht="12.75">
      <c r="AR3523" s="27"/>
      <c r="AS3523" s="27"/>
      <c r="AT3523" s="27"/>
    </row>
    <row r="3524" spans="44:46" ht="12.75">
      <c r="AR3524" s="27"/>
      <c r="AS3524" s="27"/>
      <c r="AT3524" s="27"/>
    </row>
    <row r="3525" spans="44:46" ht="12.75">
      <c r="AR3525" s="27"/>
      <c r="AS3525" s="27"/>
      <c r="AT3525" s="27"/>
    </row>
    <row r="3526" spans="44:46" ht="12.75">
      <c r="AR3526" s="27"/>
      <c r="AS3526" s="27"/>
      <c r="AT3526" s="27"/>
    </row>
    <row r="3527" spans="44:46" ht="12.75">
      <c r="AR3527" s="27"/>
      <c r="AS3527" s="27"/>
      <c r="AT3527" s="27"/>
    </row>
    <row r="3528" spans="44:46" ht="12.75">
      <c r="AR3528" s="27"/>
      <c r="AS3528" s="27"/>
      <c r="AT3528" s="27"/>
    </row>
    <row r="3529" spans="44:46" ht="12.75">
      <c r="AR3529" s="27"/>
      <c r="AS3529" s="27"/>
      <c r="AT3529" s="27"/>
    </row>
    <row r="3530" spans="44:46" ht="12.75">
      <c r="AR3530" s="27"/>
      <c r="AS3530" s="27"/>
      <c r="AT3530" s="27"/>
    </row>
    <row r="3531" spans="44:46" ht="12.75">
      <c r="AR3531" s="27"/>
      <c r="AS3531" s="27"/>
      <c r="AT3531" s="27"/>
    </row>
    <row r="3532" spans="44:46" ht="12.75">
      <c r="AR3532" s="27"/>
      <c r="AS3532" s="27"/>
      <c r="AT3532" s="27"/>
    </row>
    <row r="3533" spans="44:46" ht="12.75">
      <c r="AR3533" s="27"/>
      <c r="AS3533" s="27"/>
      <c r="AT3533" s="27"/>
    </row>
    <row r="3534" spans="44:46" ht="12.75">
      <c r="AR3534" s="27"/>
      <c r="AS3534" s="27"/>
      <c r="AT3534" s="27"/>
    </row>
    <row r="3535" spans="44:46" ht="12.75">
      <c r="AR3535" s="27"/>
      <c r="AS3535" s="27"/>
      <c r="AT3535" s="27"/>
    </row>
    <row r="3536" spans="44:46" ht="12.75">
      <c r="AR3536" s="27"/>
      <c r="AS3536" s="27"/>
      <c r="AT3536" s="27"/>
    </row>
    <row r="3537" spans="44:46" ht="12.75">
      <c r="AR3537" s="27"/>
      <c r="AS3537" s="27"/>
      <c r="AT3537" s="27"/>
    </row>
    <row r="3538" spans="44:46" ht="12.75">
      <c r="AR3538" s="27"/>
      <c r="AS3538" s="27"/>
      <c r="AT3538" s="27"/>
    </row>
    <row r="3539" spans="44:46" ht="12.75">
      <c r="AR3539" s="27"/>
      <c r="AS3539" s="27"/>
      <c r="AT3539" s="27"/>
    </row>
    <row r="3540" spans="44:46" ht="12.75">
      <c r="AR3540" s="27"/>
      <c r="AS3540" s="27"/>
      <c r="AT3540" s="27"/>
    </row>
    <row r="3541" spans="44:46" ht="12.75">
      <c r="AR3541" s="27"/>
      <c r="AS3541" s="27"/>
      <c r="AT3541" s="27"/>
    </row>
    <row r="3542" spans="44:46" ht="12.75">
      <c r="AR3542" s="27"/>
      <c r="AS3542" s="27"/>
      <c r="AT3542" s="27"/>
    </row>
    <row r="3543" spans="44:46" ht="12.75">
      <c r="AR3543" s="27"/>
      <c r="AS3543" s="27"/>
      <c r="AT3543" s="27"/>
    </row>
    <row r="3544" spans="44:46" ht="12.75">
      <c r="AR3544" s="27"/>
      <c r="AS3544" s="27"/>
      <c r="AT3544" s="27"/>
    </row>
    <row r="3545" spans="44:46" ht="12.75">
      <c r="AR3545" s="27"/>
      <c r="AS3545" s="27"/>
      <c r="AT3545" s="27"/>
    </row>
    <row r="3546" spans="44:46" ht="12.75">
      <c r="AR3546" s="27"/>
      <c r="AS3546" s="27"/>
      <c r="AT3546" s="27"/>
    </row>
    <row r="3547" spans="44:46" ht="12.75">
      <c r="AR3547" s="27"/>
      <c r="AS3547" s="27"/>
      <c r="AT3547" s="27"/>
    </row>
    <row r="3548" spans="44:46" ht="12.75">
      <c r="AR3548" s="27"/>
      <c r="AS3548" s="27"/>
      <c r="AT3548" s="27"/>
    </row>
    <row r="3549" spans="44:46" ht="12.75">
      <c r="AR3549" s="27"/>
      <c r="AS3549" s="27"/>
      <c r="AT3549" s="27"/>
    </row>
    <row r="3550" spans="44:46" ht="12.75">
      <c r="AR3550" s="27"/>
      <c r="AS3550" s="27"/>
      <c r="AT3550" s="27"/>
    </row>
    <row r="3551" spans="44:46" ht="12.75">
      <c r="AR3551" s="27"/>
      <c r="AS3551" s="27"/>
      <c r="AT3551" s="27"/>
    </row>
    <row r="3552" spans="44:46" ht="12.75">
      <c r="AR3552" s="27"/>
      <c r="AS3552" s="27"/>
      <c r="AT3552" s="27"/>
    </row>
    <row r="3553" spans="44:46" ht="12.75">
      <c r="AR3553" s="27"/>
      <c r="AS3553" s="27"/>
      <c r="AT3553" s="27"/>
    </row>
    <row r="3554" spans="44:46" ht="12.75">
      <c r="AR3554" s="27"/>
      <c r="AS3554" s="27"/>
      <c r="AT3554" s="27"/>
    </row>
    <row r="3555" spans="44:46" ht="12.75">
      <c r="AR3555" s="27"/>
      <c r="AS3555" s="27"/>
      <c r="AT3555" s="27"/>
    </row>
    <row r="3556" spans="44:46" ht="12.75">
      <c r="AR3556" s="27"/>
      <c r="AS3556" s="27"/>
      <c r="AT3556" s="27"/>
    </row>
    <row r="3557" spans="44:46" ht="12.75">
      <c r="AR3557" s="27"/>
      <c r="AS3557" s="27"/>
      <c r="AT3557" s="27"/>
    </row>
    <row r="3558" spans="44:46" ht="12.75">
      <c r="AR3558" s="27"/>
      <c r="AS3558" s="27"/>
      <c r="AT3558" s="27"/>
    </row>
    <row r="3559" spans="44:46" ht="12.75">
      <c r="AR3559" s="27"/>
      <c r="AS3559" s="27"/>
      <c r="AT3559" s="27"/>
    </row>
    <row r="3560" spans="44:46" ht="12.75">
      <c r="AR3560" s="27"/>
      <c r="AS3560" s="27"/>
      <c r="AT3560" s="27"/>
    </row>
    <row r="3561" spans="44:46" ht="12.75">
      <c r="AR3561" s="27"/>
      <c r="AS3561" s="27"/>
      <c r="AT3561" s="27"/>
    </row>
    <row r="3562" spans="44:46" ht="12.75">
      <c r="AR3562" s="27"/>
      <c r="AS3562" s="27"/>
      <c r="AT3562" s="27"/>
    </row>
    <row r="3563" spans="44:46" ht="12.75">
      <c r="AR3563" s="27"/>
      <c r="AS3563" s="27"/>
      <c r="AT3563" s="27"/>
    </row>
    <row r="3564" spans="44:46" ht="12.75">
      <c r="AR3564" s="27"/>
      <c r="AS3564" s="27"/>
      <c r="AT3564" s="27"/>
    </row>
    <row r="3565" spans="44:46" ht="12.75">
      <c r="AR3565" s="27"/>
      <c r="AS3565" s="27"/>
      <c r="AT3565" s="27"/>
    </row>
    <row r="3566" spans="44:46" ht="12.75">
      <c r="AR3566" s="27"/>
      <c r="AS3566" s="27"/>
      <c r="AT3566" s="27"/>
    </row>
    <row r="3567" spans="44:46" ht="12.75">
      <c r="AR3567" s="27"/>
      <c r="AS3567" s="27"/>
      <c r="AT3567" s="27"/>
    </row>
    <row r="3568" spans="44:46" ht="12.75">
      <c r="AR3568" s="27"/>
      <c r="AS3568" s="27"/>
      <c r="AT3568" s="27"/>
    </row>
    <row r="3569" spans="44:46" ht="12.75">
      <c r="AR3569" s="27"/>
      <c r="AS3569" s="27"/>
      <c r="AT3569" s="27"/>
    </row>
    <row r="3570" spans="44:46" ht="12.75">
      <c r="AR3570" s="27"/>
      <c r="AS3570" s="27"/>
      <c r="AT3570" s="27"/>
    </row>
    <row r="3571" spans="44:46" ht="12.75">
      <c r="AR3571" s="27"/>
      <c r="AS3571" s="27"/>
      <c r="AT3571" s="27"/>
    </row>
    <row r="3572" spans="44:46" ht="12.75">
      <c r="AR3572" s="27"/>
      <c r="AS3572" s="27"/>
      <c r="AT3572" s="27"/>
    </row>
    <row r="3573" spans="44:46" ht="12.75">
      <c r="AR3573" s="27"/>
      <c r="AS3573" s="27"/>
      <c r="AT3573" s="27"/>
    </row>
    <row r="3574" spans="44:46" ht="12.75">
      <c r="AR3574" s="27"/>
      <c r="AS3574" s="27"/>
      <c r="AT3574" s="27"/>
    </row>
    <row r="3575" spans="44:46" ht="12.75">
      <c r="AR3575" s="27"/>
      <c r="AS3575" s="27"/>
      <c r="AT3575" s="27"/>
    </row>
    <row r="3576" spans="44:46" ht="12.75">
      <c r="AR3576" s="27"/>
      <c r="AS3576" s="27"/>
      <c r="AT3576" s="27"/>
    </row>
    <row r="3577" spans="44:46" ht="12.75">
      <c r="AR3577" s="27"/>
      <c r="AS3577" s="27"/>
      <c r="AT3577" s="27"/>
    </row>
    <row r="3578" spans="44:46" ht="12.75">
      <c r="AR3578" s="27"/>
      <c r="AS3578" s="27"/>
      <c r="AT3578" s="27"/>
    </row>
    <row r="3579" spans="44:46" ht="12.75">
      <c r="AR3579" s="27"/>
      <c r="AS3579" s="27"/>
      <c r="AT3579" s="27"/>
    </row>
    <row r="3580" spans="44:46" ht="12.75">
      <c r="AR3580" s="27"/>
      <c r="AS3580" s="27"/>
      <c r="AT3580" s="27"/>
    </row>
    <row r="3581" spans="44:46" ht="12.75">
      <c r="AR3581" s="27"/>
      <c r="AS3581" s="27"/>
      <c r="AT3581" s="27"/>
    </row>
    <row r="3582" spans="44:46" ht="12.75">
      <c r="AR3582" s="27"/>
      <c r="AS3582" s="27"/>
      <c r="AT3582" s="27"/>
    </row>
    <row r="3583" spans="44:46" ht="12.75">
      <c r="AR3583" s="27"/>
      <c r="AS3583" s="27"/>
      <c r="AT3583" s="27"/>
    </row>
    <row r="3584" spans="44:46" ht="12.75">
      <c r="AR3584" s="27"/>
      <c r="AS3584" s="27"/>
      <c r="AT3584" s="27"/>
    </row>
    <row r="3585" spans="44:46" ht="12.75">
      <c r="AR3585" s="27"/>
      <c r="AS3585" s="27"/>
      <c r="AT3585" s="27"/>
    </row>
    <row r="3586" spans="44:46" ht="12.75">
      <c r="AR3586" s="27"/>
      <c r="AS3586" s="27"/>
      <c r="AT3586" s="27"/>
    </row>
    <row r="3587" spans="44:46" ht="12.75">
      <c r="AR3587" s="27"/>
      <c r="AS3587" s="27"/>
      <c r="AT3587" s="27"/>
    </row>
    <row r="3588" spans="44:46" ht="12.75">
      <c r="AR3588" s="27"/>
      <c r="AS3588" s="27"/>
      <c r="AT3588" s="27"/>
    </row>
    <row r="3589" spans="44:46" ht="12.75">
      <c r="AR3589" s="27"/>
      <c r="AS3589" s="27"/>
      <c r="AT3589" s="27"/>
    </row>
    <row r="3590" spans="44:46" ht="12.75">
      <c r="AR3590" s="27"/>
      <c r="AS3590" s="27"/>
      <c r="AT3590" s="27"/>
    </row>
    <row r="3591" spans="44:46" ht="12.75">
      <c r="AR3591" s="27"/>
      <c r="AS3591" s="27"/>
      <c r="AT3591" s="27"/>
    </row>
    <row r="3592" spans="44:46" ht="12.75">
      <c r="AR3592" s="27"/>
      <c r="AS3592" s="27"/>
      <c r="AT3592" s="27"/>
    </row>
    <row r="3593" spans="44:46" ht="12.75">
      <c r="AR3593" s="27"/>
      <c r="AS3593" s="27"/>
      <c r="AT3593" s="27"/>
    </row>
    <row r="3594" spans="44:46" ht="12.75">
      <c r="AR3594" s="27"/>
      <c r="AS3594" s="27"/>
      <c r="AT3594" s="27"/>
    </row>
    <row r="3595" spans="44:46" ht="12.75">
      <c r="AR3595" s="27"/>
      <c r="AS3595" s="27"/>
      <c r="AT3595" s="27"/>
    </row>
    <row r="3596" spans="44:46" ht="12.75">
      <c r="AR3596" s="27"/>
      <c r="AS3596" s="27"/>
      <c r="AT3596" s="27"/>
    </row>
    <row r="3597" spans="44:46" ht="12.75">
      <c r="AR3597" s="27"/>
      <c r="AS3597" s="27"/>
      <c r="AT3597" s="27"/>
    </row>
    <row r="3598" spans="44:46" ht="12.75">
      <c r="AR3598" s="27"/>
      <c r="AS3598" s="27"/>
      <c r="AT3598" s="27"/>
    </row>
    <row r="3599" spans="44:46" ht="12.75">
      <c r="AR3599" s="27"/>
      <c r="AS3599" s="27"/>
      <c r="AT3599" s="27"/>
    </row>
    <row r="3600" spans="44:46" ht="12.75">
      <c r="AR3600" s="27"/>
      <c r="AS3600" s="27"/>
      <c r="AT3600" s="27"/>
    </row>
    <row r="3601" spans="44:46" ht="12.75">
      <c r="AR3601" s="27"/>
      <c r="AS3601" s="27"/>
      <c r="AT3601" s="27"/>
    </row>
    <row r="3602" spans="44:46" ht="12.75">
      <c r="AR3602" s="27"/>
      <c r="AS3602" s="27"/>
      <c r="AT3602" s="27"/>
    </row>
    <row r="3603" spans="44:46" ht="12.75">
      <c r="AR3603" s="27"/>
      <c r="AS3603" s="27"/>
      <c r="AT3603" s="27"/>
    </row>
    <row r="3604" spans="44:46" ht="12.75">
      <c r="AR3604" s="27"/>
      <c r="AS3604" s="27"/>
      <c r="AT3604" s="27"/>
    </row>
    <row r="3605" spans="44:46" ht="12.75">
      <c r="AR3605" s="27"/>
      <c r="AS3605" s="27"/>
      <c r="AT3605" s="27"/>
    </row>
    <row r="3606" spans="44:46" ht="12.75">
      <c r="AR3606" s="27"/>
      <c r="AS3606" s="27"/>
      <c r="AT3606" s="27"/>
    </row>
    <row r="3607" spans="44:46" ht="12.75">
      <c r="AR3607" s="27"/>
      <c r="AS3607" s="27"/>
      <c r="AT3607" s="27"/>
    </row>
    <row r="3608" spans="44:46" ht="12.75">
      <c r="AR3608" s="27"/>
      <c r="AS3608" s="27"/>
      <c r="AT3608" s="27"/>
    </row>
    <row r="3609" spans="44:46" ht="12.75">
      <c r="AR3609" s="27"/>
      <c r="AS3609" s="27"/>
      <c r="AT3609" s="27"/>
    </row>
    <row r="3610" spans="44:46" ht="12.75">
      <c r="AR3610" s="27"/>
      <c r="AS3610" s="27"/>
      <c r="AT3610" s="27"/>
    </row>
    <row r="3611" spans="44:46" ht="12.75">
      <c r="AR3611" s="27"/>
      <c r="AS3611" s="27"/>
      <c r="AT3611" s="27"/>
    </row>
    <row r="3612" spans="44:46" ht="12.75">
      <c r="AR3612" s="27"/>
      <c r="AS3612" s="27"/>
      <c r="AT3612" s="27"/>
    </row>
    <row r="3613" spans="44:46" ht="12.75">
      <c r="AR3613" s="27"/>
      <c r="AS3613" s="27"/>
      <c r="AT3613" s="27"/>
    </row>
    <row r="3614" spans="44:46" ht="12.75">
      <c r="AR3614" s="27"/>
      <c r="AS3614" s="27"/>
      <c r="AT3614" s="27"/>
    </row>
    <row r="3615" spans="44:46" ht="12.75">
      <c r="AR3615" s="27"/>
      <c r="AS3615" s="27"/>
      <c r="AT3615" s="27"/>
    </row>
    <row r="3616" spans="44:46" ht="12.75">
      <c r="AR3616" s="27"/>
      <c r="AS3616" s="27"/>
      <c r="AT3616" s="27"/>
    </row>
    <row r="3617" spans="44:46" ht="12.75">
      <c r="AR3617" s="27"/>
      <c r="AS3617" s="27"/>
      <c r="AT3617" s="27"/>
    </row>
    <row r="3618" spans="44:46" ht="12.75">
      <c r="AR3618" s="27"/>
      <c r="AS3618" s="27"/>
      <c r="AT3618" s="27"/>
    </row>
    <row r="3619" spans="44:46" ht="12.75">
      <c r="AR3619" s="27"/>
      <c r="AS3619" s="27"/>
      <c r="AT3619" s="27"/>
    </row>
    <row r="3620" spans="44:46" ht="12.75">
      <c r="AR3620" s="27"/>
      <c r="AS3620" s="27"/>
      <c r="AT3620" s="27"/>
    </row>
    <row r="3621" spans="44:46" ht="12.75">
      <c r="AR3621" s="27"/>
      <c r="AS3621" s="27"/>
      <c r="AT3621" s="27"/>
    </row>
    <row r="3622" spans="44:46" ht="12.75">
      <c r="AR3622" s="27"/>
      <c r="AS3622" s="27"/>
      <c r="AT3622" s="27"/>
    </row>
    <row r="3623" spans="44:46" ht="12.75">
      <c r="AR3623" s="27"/>
      <c r="AS3623" s="27"/>
      <c r="AT3623" s="27"/>
    </row>
    <row r="3624" spans="44:46" ht="12.75">
      <c r="AR3624" s="27"/>
      <c r="AS3624" s="27"/>
      <c r="AT3624" s="27"/>
    </row>
    <row r="3625" spans="44:46" ht="12.75">
      <c r="AR3625" s="27"/>
      <c r="AS3625" s="27"/>
      <c r="AT3625" s="27"/>
    </row>
    <row r="3626" spans="44:46" ht="12.75">
      <c r="AR3626" s="27"/>
      <c r="AS3626" s="27"/>
      <c r="AT3626" s="27"/>
    </row>
    <row r="3627" spans="44:46" ht="12.75">
      <c r="AR3627" s="27"/>
      <c r="AS3627" s="27"/>
      <c r="AT3627" s="27"/>
    </row>
    <row r="3628" spans="44:46" ht="12.75">
      <c r="AR3628" s="27"/>
      <c r="AS3628" s="27"/>
      <c r="AT3628" s="27"/>
    </row>
    <row r="3629" spans="44:46" ht="12.75">
      <c r="AR3629" s="27"/>
      <c r="AS3629" s="27"/>
      <c r="AT3629" s="27"/>
    </row>
    <row r="3630" spans="44:46" ht="12.75">
      <c r="AR3630" s="27"/>
      <c r="AS3630" s="27"/>
      <c r="AT3630" s="27"/>
    </row>
    <row r="3631" spans="44:46" ht="12.75">
      <c r="AR3631" s="27"/>
      <c r="AS3631" s="27"/>
      <c r="AT3631" s="27"/>
    </row>
    <row r="3632" spans="44:46" ht="12.75">
      <c r="AR3632" s="27"/>
      <c r="AS3632" s="27"/>
      <c r="AT3632" s="27"/>
    </row>
    <row r="3633" spans="44:46" ht="12.75">
      <c r="AR3633" s="27"/>
      <c r="AS3633" s="27"/>
      <c r="AT3633" s="27"/>
    </row>
    <row r="3634" spans="44:46" ht="12.75">
      <c r="AR3634" s="27"/>
      <c r="AS3634" s="27"/>
      <c r="AT3634" s="27"/>
    </row>
    <row r="3635" spans="44:46" ht="12.75">
      <c r="AR3635" s="27"/>
      <c r="AS3635" s="27"/>
      <c r="AT3635" s="27"/>
    </row>
    <row r="3636" spans="44:46" ht="12.75">
      <c r="AR3636" s="27"/>
      <c r="AS3636" s="27"/>
      <c r="AT3636" s="27"/>
    </row>
    <row r="3637" spans="44:46" ht="12.75">
      <c r="AR3637" s="27"/>
      <c r="AS3637" s="27"/>
      <c r="AT3637" s="27"/>
    </row>
    <row r="3638" spans="44:46" ht="12.75">
      <c r="AR3638" s="27"/>
      <c r="AS3638" s="27"/>
      <c r="AT3638" s="27"/>
    </row>
    <row r="3639" spans="44:46" ht="12.75">
      <c r="AR3639" s="27"/>
      <c r="AS3639" s="27"/>
      <c r="AT3639" s="27"/>
    </row>
    <row r="3640" spans="44:46" ht="12.75">
      <c r="AR3640" s="27"/>
      <c r="AS3640" s="27"/>
      <c r="AT3640" s="27"/>
    </row>
    <row r="3641" spans="44:46" ht="12.75">
      <c r="AR3641" s="27"/>
      <c r="AS3641" s="27"/>
      <c r="AT3641" s="27"/>
    </row>
    <row r="3642" spans="44:46" ht="12.75">
      <c r="AR3642" s="27"/>
      <c r="AS3642" s="27"/>
      <c r="AT3642" s="27"/>
    </row>
    <row r="3643" spans="44:46" ht="12.75">
      <c r="AR3643" s="27"/>
      <c r="AS3643" s="27"/>
      <c r="AT3643" s="27"/>
    </row>
    <row r="3644" spans="44:46" ht="12.75">
      <c r="AR3644" s="27"/>
      <c r="AS3644" s="27"/>
      <c r="AT3644" s="27"/>
    </row>
    <row r="3645" spans="44:46" ht="12.75">
      <c r="AR3645" s="27"/>
      <c r="AS3645" s="27"/>
      <c r="AT3645" s="27"/>
    </row>
    <row r="3646" spans="44:46" ht="12.75">
      <c r="AR3646" s="27"/>
      <c r="AS3646" s="27"/>
      <c r="AT3646" s="27"/>
    </row>
    <row r="3647" spans="44:46" ht="12.75">
      <c r="AR3647" s="27"/>
      <c r="AS3647" s="27"/>
      <c r="AT3647" s="27"/>
    </row>
    <row r="3648" spans="44:46" ht="12.75">
      <c r="AR3648" s="27"/>
      <c r="AS3648" s="27"/>
      <c r="AT3648" s="27"/>
    </row>
    <row r="3649" spans="44:46" ht="12.75">
      <c r="AR3649" s="27"/>
      <c r="AS3649" s="27"/>
      <c r="AT3649" s="27"/>
    </row>
    <row r="3650" spans="44:46" ht="12.75">
      <c r="AR3650" s="27"/>
      <c r="AS3650" s="27"/>
      <c r="AT3650" s="27"/>
    </row>
    <row r="3651" spans="44:46" ht="12.75">
      <c r="AR3651" s="27"/>
      <c r="AS3651" s="27"/>
      <c r="AT3651" s="27"/>
    </row>
    <row r="3652" spans="44:46" ht="12.75">
      <c r="AR3652" s="27"/>
      <c r="AS3652" s="27"/>
      <c r="AT3652" s="27"/>
    </row>
    <row r="3653" spans="44:46" ht="12.75">
      <c r="AR3653" s="27"/>
      <c r="AS3653" s="27"/>
      <c r="AT3653" s="27"/>
    </row>
    <row r="3654" spans="44:46" ht="12.75">
      <c r="AR3654" s="27"/>
      <c r="AS3654" s="27"/>
      <c r="AT3654" s="27"/>
    </row>
    <row r="3655" spans="44:46" ht="12.75">
      <c r="AR3655" s="27"/>
      <c r="AS3655" s="27"/>
      <c r="AT3655" s="27"/>
    </row>
    <row r="3656" spans="44:46" ht="12.75">
      <c r="AR3656" s="27"/>
      <c r="AS3656" s="27"/>
      <c r="AT3656" s="27"/>
    </row>
    <row r="3657" spans="44:46" ht="12.75">
      <c r="AR3657" s="27"/>
      <c r="AS3657" s="27"/>
      <c r="AT3657" s="27"/>
    </row>
    <row r="3658" spans="44:46" ht="12.75">
      <c r="AR3658" s="27"/>
      <c r="AS3658" s="27"/>
      <c r="AT3658" s="27"/>
    </row>
  </sheetData>
  <sheetProtection/>
  <mergeCells count="50">
    <mergeCell ref="CH2:CJ2"/>
    <mergeCell ref="CE2:CG2"/>
    <mergeCell ref="BV1:BX1"/>
    <mergeCell ref="BY1:CA1"/>
    <mergeCell ref="CB1:CD1"/>
    <mergeCell ref="CE1:CG1"/>
    <mergeCell ref="CB2:CD2"/>
    <mergeCell ref="T1:V2"/>
    <mergeCell ref="W1:Y2"/>
    <mergeCell ref="AU1:AW2"/>
    <mergeCell ref="Z1:AB2"/>
    <mergeCell ref="AF1:AH1"/>
    <mergeCell ref="BP2:BR2"/>
    <mergeCell ref="BS2:BU2"/>
    <mergeCell ref="BV2:BX2"/>
    <mergeCell ref="BY2:CA2"/>
    <mergeCell ref="AC1:AE1"/>
    <mergeCell ref="AC2:AE2"/>
    <mergeCell ref="A1:A3"/>
    <mergeCell ref="B1:D1"/>
    <mergeCell ref="B2:D2"/>
    <mergeCell ref="E1:G2"/>
    <mergeCell ref="H1:J2"/>
    <mergeCell ref="Q1:S2"/>
    <mergeCell ref="K1:M2"/>
    <mergeCell ref="N1:P2"/>
    <mergeCell ref="AF2:AH2"/>
    <mergeCell ref="AO1:AQ2"/>
    <mergeCell ref="AI1:AK2"/>
    <mergeCell ref="AL1:AN2"/>
    <mergeCell ref="CK2:CM2"/>
    <mergeCell ref="AX1:AZ1"/>
    <mergeCell ref="AX2:AZ2"/>
    <mergeCell ref="BJ1:BL1"/>
    <mergeCell ref="BM1:BO1"/>
    <mergeCell ref="BM2:BO2"/>
    <mergeCell ref="BJ2:BL2"/>
    <mergeCell ref="CH1:CJ1"/>
    <mergeCell ref="BP1:BR1"/>
    <mergeCell ref="BS1:BU1"/>
    <mergeCell ref="AR1:AT2"/>
    <mergeCell ref="CQ1:CS1"/>
    <mergeCell ref="CQ2:CS2"/>
    <mergeCell ref="BA1:BC1"/>
    <mergeCell ref="BA2:BC2"/>
    <mergeCell ref="BD1:BF1"/>
    <mergeCell ref="BD2:BF2"/>
    <mergeCell ref="BG1:BI1"/>
    <mergeCell ref="BG2:BI2"/>
    <mergeCell ref="CK1:C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User</cp:lastModifiedBy>
  <cp:lastPrinted>2019-07-12T12:35:06Z</cp:lastPrinted>
  <dcterms:created xsi:type="dcterms:W3CDTF">2003-01-16T12:55:40Z</dcterms:created>
  <dcterms:modified xsi:type="dcterms:W3CDTF">2019-07-17T05:03:17Z</dcterms:modified>
  <cp:category/>
  <cp:version/>
  <cp:contentType/>
  <cp:contentStatus/>
</cp:coreProperties>
</file>